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'Sheet1'!$A$1:$M$178</definedName>
  </definedNames>
  <calcPr fullCalcOnLoad="1"/>
</workbook>
</file>

<file path=xl/sharedStrings.xml><?xml version="1.0" encoding="utf-8"?>
<sst xmlns="http://schemas.openxmlformats.org/spreadsheetml/2006/main" count="162" uniqueCount="151">
  <si>
    <t>1</t>
  </si>
  <si>
    <t>Zarade sa doprinosima</t>
  </si>
  <si>
    <t>Naknade za prevoz</t>
  </si>
  <si>
    <t>UKUPNI RASHODI</t>
  </si>
  <si>
    <t>Rb.</t>
  </si>
  <si>
    <t>Konto</t>
  </si>
  <si>
    <t>Naziv</t>
  </si>
  <si>
    <t>Iznos</t>
  </si>
  <si>
    <t xml:space="preserve">Nabavka opreme </t>
  </si>
  <si>
    <t>Materijal</t>
  </si>
  <si>
    <t>Naknade u naturi</t>
  </si>
  <si>
    <t>Socijalna davanja zaposlenima</t>
  </si>
  <si>
    <t>Troškovi putovanja</t>
  </si>
  <si>
    <t>Nagrade i ostali posebni rashodi (deo se refundira)</t>
  </si>
  <si>
    <t>Usluge po ugovoru</t>
  </si>
  <si>
    <t>Specijalizovane usluge</t>
  </si>
  <si>
    <t>Tekuće popravke i održavanje</t>
  </si>
  <si>
    <t>Prateći troškovi zaduživanja</t>
  </si>
  <si>
    <t>Obavezni porezi i takse, kazne i penali</t>
  </si>
  <si>
    <t>POJAŠNJENJE PLANIRANIH RASJHODA</t>
  </si>
  <si>
    <t>planirana naknada za prevoz</t>
  </si>
  <si>
    <t xml:space="preserve">planirani troškovi službenih putovanja,tereti RZ, mali deo se odnosi na trošak koji tereti sredstva Fakulteta, </t>
  </si>
  <si>
    <t>planirani autorski honorari, ugovori o delu, tereti RZ-e i Fakultet</t>
  </si>
  <si>
    <t>Na teret Fakultetskih sredstava se odnosi deo  za isplate lica koja se angažuju na doktorskim i master studijama.</t>
  </si>
  <si>
    <t>planirane tekuće popravke opreme i zgrade</t>
  </si>
  <si>
    <t>planirana eventualna kamata na neblagovremeno plaćanje</t>
  </si>
  <si>
    <t>planirani neznatni troškovi</t>
  </si>
  <si>
    <t>planiran porez na imovinu i donacije</t>
  </si>
  <si>
    <t>planirane nagrade za posebne rezultate-strudenti i zaposleni za "Dan Fakulteta"-uglavnom se refundira</t>
  </si>
  <si>
    <t>planirano uvećanje zarada na bazi planiranog uvećanja zarada Vlade Republike Srbije i predvidjanja sopstvenih mogućnosti iz sopstvenih prihoda</t>
  </si>
  <si>
    <t>planirani paketici za decu zaposlenih</t>
  </si>
  <si>
    <t>planirane pomoći zaposlenima,jubilarne nagrade za zaposlene, otpremnine</t>
  </si>
  <si>
    <t xml:space="preserve">planirana nabavka opreme </t>
  </si>
  <si>
    <t>Sop. srtedstva</t>
  </si>
  <si>
    <t>Zarade-Min.prosvete</t>
  </si>
  <si>
    <t>Zarade-Istraživači</t>
  </si>
  <si>
    <t>Zarade-SI</t>
  </si>
  <si>
    <t>Zarade RZ</t>
  </si>
  <si>
    <t>Zarade sopstvena sredstva</t>
  </si>
  <si>
    <t>Zarada-refundirana</t>
  </si>
  <si>
    <t>Zarade-bruto</t>
  </si>
  <si>
    <t>Socijalni doprinosi na teret poslodavca</t>
  </si>
  <si>
    <t>Doprinos za penzijsko i invalidsko osiguranje-Istraživači</t>
  </si>
  <si>
    <t>Doprinos za penzijsko i invalidsko osiguranje-Refundirano</t>
  </si>
  <si>
    <t>Doprinos za penzijsko i invalidsko osiguranje-SI</t>
  </si>
  <si>
    <t>Doprinos za penzijsko i invalidsko osiguranje--sopstvena sredstva</t>
  </si>
  <si>
    <t>Doprinos za penzijsko i invalidsko osiguranje-RZ</t>
  </si>
  <si>
    <t>Doprinos za zdravstveno osiguranje-Min.prosvete</t>
  </si>
  <si>
    <t>Doprinos za penzijsko i invalidsko osiguranjeMin.prosvete</t>
  </si>
  <si>
    <t>Doprinos za zdravstveno osiguranje-Istraživači</t>
  </si>
  <si>
    <t>Doprinos za zdravstveno osiguranje-Refundirano</t>
  </si>
  <si>
    <t>Doprinos za zdravstveno osiguranje-SI</t>
  </si>
  <si>
    <t>Doprinos za zdravstveno osiguranje-RZ</t>
  </si>
  <si>
    <t>Pokloni za decu zaposlenih-paketići</t>
  </si>
  <si>
    <t>Otpremnine kod odlaska u penziju,pomoć zaposleniman</t>
  </si>
  <si>
    <t>Jubilarne nagrade</t>
  </si>
  <si>
    <t>Stalni teroškovi</t>
  </si>
  <si>
    <t>Troškovi platnog prometa</t>
  </si>
  <si>
    <t>Troškovi električne energije</t>
  </si>
  <si>
    <t>Troškovi vodovoda i kanalizacije</t>
  </si>
  <si>
    <t>Troškovi odvoza otpada</t>
  </si>
  <si>
    <t>Ukupno</t>
  </si>
  <si>
    <t>Troškovi grejanja</t>
  </si>
  <si>
    <t>Troškovi komunikacija</t>
  </si>
  <si>
    <t>Troškovi deratizacije</t>
  </si>
  <si>
    <t>Troškovi poštanskih usluga</t>
  </si>
  <si>
    <t>Troškovi premije osiguranja vozila</t>
  </si>
  <si>
    <t>Troškovi zakupa nestambenog prostora</t>
  </si>
  <si>
    <t>Troškovi zakupa opreme</t>
  </si>
  <si>
    <t>Troškovi zakupa boca (boce za varenje)</t>
  </si>
  <si>
    <t>Troškovi prevoza u zemlji</t>
  </si>
  <si>
    <t>Troškovi smeštaja u zmelji</t>
  </si>
  <si>
    <t>Upotreba sopstvenog vozila u službene svrhe u zemlji</t>
  </si>
  <si>
    <t>Ostali troškovi putovanja u zemlji</t>
  </si>
  <si>
    <t>Troškovi dnevnica u zemlji</t>
  </si>
  <si>
    <t>Troškovi dnevnica u inostranstvu</t>
  </si>
  <si>
    <t>Troškovi prevoza u inostranstvu</t>
  </si>
  <si>
    <t>Troškovi smeštaja u inostranstvu</t>
  </si>
  <si>
    <t>Upotreba sopstvenog vozila u službene svrhe u inostranstvu</t>
  </si>
  <si>
    <t>planirane specijalizovane usluge odnosi na podizvodjače po ugovorima na RZ-a, angažovane preko studentskih i omladinskih zadruga-demonstratore na vežbama</t>
  </si>
  <si>
    <t xml:space="preserve"> i vežbama SI, angažovanje higijeničarki,troškove pregleda vatrogasnih aparata,koričenje</t>
  </si>
  <si>
    <t>Usluge prevođenja</t>
  </si>
  <si>
    <t>Ostale administrativne usluge</t>
  </si>
  <si>
    <t>Usluge izrade softvera</t>
  </si>
  <si>
    <t>Održavanje softvera</t>
  </si>
  <si>
    <t>Kotizacije za stručna savetovanja</t>
  </si>
  <si>
    <t>Izdaci za stručno usavršavanje zaposlenih (članarine)</t>
  </si>
  <si>
    <t>Stručni časopisi</t>
  </si>
  <si>
    <t>Publikacije</t>
  </si>
  <si>
    <t>Usluge reklame i propagande</t>
  </si>
  <si>
    <t>Objavljivanje tendera i informativnih oglasa</t>
  </si>
  <si>
    <t>Pravno zastupanje pred domaćim sudovima</t>
  </si>
  <si>
    <t>Naknade članovima upravnih i nadzornih odbora</t>
  </si>
  <si>
    <t>Konsultantske usluge za uvođenje ISO standarda</t>
  </si>
  <si>
    <t>Ostale stručne usluge (autorski honarari i ugovori o delu)</t>
  </si>
  <si>
    <t>Usluge obrazovanja</t>
  </si>
  <si>
    <t>Usluge sporta</t>
  </si>
  <si>
    <t>Zdravstvena zaštita po ugovoru</t>
  </si>
  <si>
    <t>Ostale specijalizovane usluge</t>
  </si>
  <si>
    <t>Ostale usluge i materijalni za tekuće popravke i održavanje</t>
  </si>
  <si>
    <t>Kancelarijski materijal</t>
  </si>
  <si>
    <t>Rashodi za radne uniforme</t>
  </si>
  <si>
    <t>HTZ zaštitna odeća</t>
  </si>
  <si>
    <t>Stručna literatura za redovno poslovanje</t>
  </si>
  <si>
    <t>Stručna literatura za obrazovanje zaposlenih</t>
  </si>
  <si>
    <t>Goriva i maziva</t>
  </si>
  <si>
    <t>Materijal za obrazovanje, kulturu i sport</t>
  </si>
  <si>
    <t>Materijal za čišćenje</t>
  </si>
  <si>
    <t>Inventar za održavanje higijene</t>
  </si>
  <si>
    <t>Ostali materijal za održavanje higijene</t>
  </si>
  <si>
    <t>Ostali materijali za posebne namene</t>
  </si>
  <si>
    <t>Zidarski radovi i materijal</t>
  </si>
  <si>
    <t>Stolarski radovi i materijal</t>
  </si>
  <si>
    <t>Molerski radovi i materijal</t>
  </si>
  <si>
    <t>Radovi i materijal na vodovodu i kanalizaciji</t>
  </si>
  <si>
    <t>Radovi i materijal na centralnom grejanju</t>
  </si>
  <si>
    <t>Radovi i materijal na električnim instalacijama</t>
  </si>
  <si>
    <t>Negativne kursne razlike</t>
  </si>
  <si>
    <t>Stalni porezi na imovinu</t>
  </si>
  <si>
    <t>Carine</t>
  </si>
  <si>
    <t>Ostali porezi (porez na donacije)</t>
  </si>
  <si>
    <t>Republičke takse</t>
  </si>
  <si>
    <t>Takse za registraciju vozila</t>
  </si>
  <si>
    <t>Studske takse</t>
  </si>
  <si>
    <t>Administrativna oprema</t>
  </si>
  <si>
    <t>Kancelarijski nameštaj</t>
  </si>
  <si>
    <t>Ugradna oprema</t>
  </si>
  <si>
    <t>Računarska oprema</t>
  </si>
  <si>
    <t>Mrežna oprema</t>
  </si>
  <si>
    <t>Elektronska oprema</t>
  </si>
  <si>
    <t>Oprema za domaćinstvo</t>
  </si>
  <si>
    <t>Oprema za obrazovanje</t>
  </si>
  <si>
    <t>Nematerijaln imovina</t>
  </si>
  <si>
    <t>Kompijuterski softver</t>
  </si>
  <si>
    <t>planiran materijal povezan za stavku</t>
  </si>
  <si>
    <t>planirani troškovi električne energije, grejanja ,troškovi platnog prometa, bankarske usluge,, usluge telefona,, troškovi poštanskih maraka, troškovi zakupa</t>
  </si>
  <si>
    <t>Troškovi</t>
  </si>
  <si>
    <t xml:space="preserve">Troškovi putovanja studenata </t>
  </si>
  <si>
    <t>PLAN RASHODA 2020 - REBALANS</t>
  </si>
  <si>
    <t>Izmena</t>
  </si>
  <si>
    <t>Min. prosvete</t>
  </si>
  <si>
    <t>Sop. Sredstva</t>
  </si>
  <si>
    <t>Fonda za nauku</t>
  </si>
  <si>
    <t>Doprinos zazdravstveno osiguranje-sopstvena sredstva</t>
  </si>
  <si>
    <t>Zarade Fond za nauku</t>
  </si>
  <si>
    <t>Dopninos za zdravstveno osiguranje-Fond za nauku</t>
  </si>
  <si>
    <t>Dopninos za penzijsko i invalidsko osiguranje-Fond za nauku</t>
  </si>
  <si>
    <t>Oslale specijalizovane usluge - dizajnerske</t>
  </si>
  <si>
    <t>Ostale specijalizovane usluge - anotacija</t>
  </si>
  <si>
    <t>Ostale usluge štampanja</t>
  </si>
  <si>
    <t>Kazne za kašnjenje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</si>
</sst>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13" xfId="0" applyFont="1" applyBorder="1" applyAlignment="1">
      <alignment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" fontId="5" fillId="0" borderId="11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8" fillId="0" borderId="0" xfId="0" applyFont="1" applyAlignment="1">
      <alignment/>
    </xf>
    <xf numFmtId="4" fontId="5" fillId="0" borderId="11" xfId="0" applyNumberFormat="1" applyFont="1" applyBorder="1" applyAlignment="1">
      <alignment horizontal="center" vertical="top" wrapText="1"/>
    </xf>
    <xf numFmtId="4" fontId="5" fillId="0" borderId="14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right" vertical="top" wrapText="1"/>
    </xf>
    <xf numFmtId="4" fontId="5" fillId="33" borderId="11" xfId="0" applyNumberFormat="1" applyFont="1" applyFill="1" applyBorder="1" applyAlignment="1">
      <alignment horizontal="right" vertical="top" wrapText="1"/>
    </xf>
    <xf numFmtId="4" fontId="4" fillId="33" borderId="11" xfId="0" applyNumberFormat="1" applyFont="1" applyFill="1" applyBorder="1" applyAlignment="1">
      <alignment horizontal="right" vertical="top" wrapText="1"/>
    </xf>
    <xf numFmtId="4" fontId="7" fillId="33" borderId="12" xfId="0" applyNumberFormat="1" applyFont="1" applyFill="1" applyBorder="1" applyAlignment="1">
      <alignment horizontal="right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5"/>
  <sheetViews>
    <sheetView tabSelected="1" workbookViewId="0" topLeftCell="A1">
      <selection activeCell="O22" sqref="O22"/>
    </sheetView>
  </sheetViews>
  <sheetFormatPr defaultColWidth="9.140625" defaultRowHeight="12.75"/>
  <cols>
    <col min="1" max="1" width="5.57421875" style="0" bestFit="1" customWidth="1"/>
    <col min="2" max="2" width="4.421875" style="0" bestFit="1" customWidth="1"/>
    <col min="3" max="3" width="6.57421875" style="0" bestFit="1" customWidth="1"/>
    <col min="4" max="4" width="8.57421875" style="0" customWidth="1"/>
    <col min="5" max="5" width="48.57421875" style="0" customWidth="1"/>
    <col min="6" max="8" width="20.7109375" style="0" customWidth="1"/>
    <col min="9" max="9" width="1.1484375" style="0" customWidth="1"/>
    <col min="10" max="13" width="20.7109375" style="0" customWidth="1"/>
  </cols>
  <sheetData>
    <row r="2" spans="1:13" ht="26.25">
      <c r="A2" s="32" t="s">
        <v>138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6" ht="13.5" thickBot="1">
      <c r="A3" s="3"/>
      <c r="B3" s="3"/>
      <c r="C3" s="3"/>
      <c r="D3" s="3"/>
      <c r="E3" s="3"/>
      <c r="F3" s="3"/>
    </row>
    <row r="4" spans="1:13" ht="13.5" thickBot="1">
      <c r="A4" s="3"/>
      <c r="B4" s="3"/>
      <c r="C4" s="3"/>
      <c r="D4" s="3"/>
      <c r="E4" s="3"/>
      <c r="F4" s="3"/>
      <c r="J4" s="29" t="s">
        <v>139</v>
      </c>
      <c r="K4" s="30"/>
      <c r="L4" s="30"/>
      <c r="M4" s="31"/>
    </row>
    <row r="5" spans="6:13" s="3" customFormat="1" ht="19.5" thickBot="1">
      <c r="F5" s="23" t="s">
        <v>61</v>
      </c>
      <c r="G5" s="23" t="s">
        <v>140</v>
      </c>
      <c r="H5" s="23" t="s">
        <v>33</v>
      </c>
      <c r="I5" s="24"/>
      <c r="J5" s="24" t="s">
        <v>61</v>
      </c>
      <c r="K5" s="24" t="s">
        <v>140</v>
      </c>
      <c r="L5" s="24" t="s">
        <v>142</v>
      </c>
      <c r="M5" s="24" t="s">
        <v>141</v>
      </c>
    </row>
    <row r="6" spans="1:13" s="3" customFormat="1" ht="19.5" thickBot="1">
      <c r="A6" s="23" t="s">
        <v>4</v>
      </c>
      <c r="B6" s="23"/>
      <c r="C6" s="23"/>
      <c r="D6" s="23" t="s">
        <v>5</v>
      </c>
      <c r="E6" s="23" t="s">
        <v>6</v>
      </c>
      <c r="F6" s="23" t="s">
        <v>7</v>
      </c>
      <c r="G6" s="23" t="s">
        <v>7</v>
      </c>
      <c r="H6" s="23" t="s">
        <v>7</v>
      </c>
      <c r="I6" s="23"/>
      <c r="J6" s="23" t="s">
        <v>7</v>
      </c>
      <c r="K6" s="23" t="s">
        <v>7</v>
      </c>
      <c r="L6" s="23" t="s">
        <v>7</v>
      </c>
      <c r="M6" s="23" t="s">
        <v>7</v>
      </c>
    </row>
    <row r="7" spans="1:13" ht="21" thickBot="1">
      <c r="A7" s="14"/>
      <c r="B7" s="15">
        <v>4</v>
      </c>
      <c r="C7" s="14"/>
      <c r="D7" s="14"/>
      <c r="E7" s="16" t="s">
        <v>136</v>
      </c>
      <c r="F7" s="28">
        <f>F11+F19+F34+F37+F40+F43+F47+F61+F74+F91+F98+F107+F120+F124</f>
        <v>897953000</v>
      </c>
      <c r="G7" s="28">
        <f aca="true" t="shared" si="0" ref="G7:M7">G11+G19+G34+G37+G40+G43+G47+G61+G74+G91+G98+G107+G120+G124</f>
        <v>524100000</v>
      </c>
      <c r="H7" s="28">
        <f t="shared" si="0"/>
        <v>373853000</v>
      </c>
      <c r="I7" s="28"/>
      <c r="J7" s="28">
        <f t="shared" si="0"/>
        <v>919192383.7800001</v>
      </c>
      <c r="K7" s="28">
        <f t="shared" si="0"/>
        <v>524100000</v>
      </c>
      <c r="L7" s="28">
        <f t="shared" si="0"/>
        <v>12256117.100000001</v>
      </c>
      <c r="M7" s="28">
        <f t="shared" si="0"/>
        <v>382836266.67999995</v>
      </c>
    </row>
    <row r="8" spans="1:13" ht="19.5" thickBot="1">
      <c r="A8" s="14"/>
      <c r="B8" s="15"/>
      <c r="C8" s="14"/>
      <c r="D8" s="14"/>
      <c r="E8" s="16"/>
      <c r="F8" s="17"/>
      <c r="G8" s="17"/>
      <c r="H8" s="17"/>
      <c r="I8" s="17"/>
      <c r="J8" s="17"/>
      <c r="K8" s="17"/>
      <c r="L8" s="17"/>
      <c r="M8" s="17"/>
    </row>
    <row r="9" spans="1:13" ht="19.5" thickBot="1">
      <c r="A9" s="14" t="s">
        <v>0</v>
      </c>
      <c r="B9" s="15">
        <v>41</v>
      </c>
      <c r="C9" s="14"/>
      <c r="D9" s="14"/>
      <c r="E9" s="16" t="s">
        <v>1</v>
      </c>
      <c r="F9" s="17">
        <f>G9+H9</f>
        <v>585000000</v>
      </c>
      <c r="G9" s="17">
        <f>G11+G19</f>
        <v>415431528.5</v>
      </c>
      <c r="H9" s="17">
        <f>H11+H19</f>
        <v>169568471.5</v>
      </c>
      <c r="I9" s="17"/>
      <c r="J9" s="17">
        <f>K9+L9+M9</f>
        <v>586840091</v>
      </c>
      <c r="K9" s="17">
        <f>K11+K19</f>
        <v>415431528.5</v>
      </c>
      <c r="L9" s="17">
        <f>L11+L19</f>
        <v>1840091</v>
      </c>
      <c r="M9" s="17">
        <f>M11+M19</f>
        <v>169568471.5</v>
      </c>
    </row>
    <row r="10" spans="1:13" ht="19.5" thickBot="1">
      <c r="A10" s="14"/>
      <c r="B10" s="15"/>
      <c r="C10" s="14"/>
      <c r="D10" s="14"/>
      <c r="E10" s="16"/>
      <c r="F10" s="17"/>
      <c r="G10" s="17"/>
      <c r="H10" s="17"/>
      <c r="I10" s="17"/>
      <c r="J10" s="17"/>
      <c r="K10" s="17"/>
      <c r="L10" s="17"/>
      <c r="M10" s="17"/>
    </row>
    <row r="11" spans="1:13" ht="16.5" thickBot="1">
      <c r="A11" s="2"/>
      <c r="B11" s="2"/>
      <c r="C11" s="11">
        <v>411</v>
      </c>
      <c r="D11" s="11"/>
      <c r="E11" s="12" t="s">
        <v>40</v>
      </c>
      <c r="F11" s="13">
        <f>G11+H11</f>
        <v>501501000</v>
      </c>
      <c r="G11" s="13">
        <v>354011000</v>
      </c>
      <c r="H11" s="13">
        <v>147490000</v>
      </c>
      <c r="I11" s="13"/>
      <c r="J11" s="13">
        <f>SUM(K11:M11)</f>
        <v>503078450</v>
      </c>
      <c r="K11" s="13">
        <f>SUM(K12:K18)</f>
        <v>354011000</v>
      </c>
      <c r="L11" s="13">
        <f>SUM(L12:L18)</f>
        <v>1577450</v>
      </c>
      <c r="M11" s="13">
        <f>SUM(M12:M18)</f>
        <v>147490000</v>
      </c>
    </row>
    <row r="12" spans="1:13" ht="13.5" thickBot="1">
      <c r="A12" s="2"/>
      <c r="B12" s="2"/>
      <c r="C12" s="2"/>
      <c r="D12" s="2">
        <v>411111</v>
      </c>
      <c r="E12" s="1" t="s">
        <v>34</v>
      </c>
      <c r="F12" s="7"/>
      <c r="G12" s="7">
        <v>332514000</v>
      </c>
      <c r="H12" s="7"/>
      <c r="I12" s="7"/>
      <c r="J12" s="7"/>
      <c r="K12" s="7">
        <v>332514000</v>
      </c>
      <c r="L12" s="7"/>
      <c r="M12" s="7"/>
    </row>
    <row r="13" spans="1:13" ht="13.5" thickBot="1">
      <c r="A13" s="2"/>
      <c r="B13" s="2"/>
      <c r="C13" s="2"/>
      <c r="D13" s="2">
        <v>411111</v>
      </c>
      <c r="E13" s="1" t="s">
        <v>35</v>
      </c>
      <c r="F13" s="7"/>
      <c r="G13" s="7">
        <v>20400000</v>
      </c>
      <c r="H13" s="7"/>
      <c r="I13" s="7"/>
      <c r="J13" s="7"/>
      <c r="K13" s="7">
        <v>20400000</v>
      </c>
      <c r="L13" s="7"/>
      <c r="M13" s="7"/>
    </row>
    <row r="14" spans="1:13" ht="13.5" thickBot="1">
      <c r="A14" s="2"/>
      <c r="B14" s="2"/>
      <c r="C14" s="2"/>
      <c r="D14" s="2">
        <v>411111</v>
      </c>
      <c r="E14" s="1" t="s">
        <v>39</v>
      </c>
      <c r="F14" s="7"/>
      <c r="G14" s="7">
        <v>1097000</v>
      </c>
      <c r="H14" s="7"/>
      <c r="I14" s="7"/>
      <c r="J14" s="7"/>
      <c r="K14" s="7">
        <v>1097000</v>
      </c>
      <c r="L14" s="7"/>
      <c r="M14" s="7"/>
    </row>
    <row r="15" spans="1:13" ht="13.5" thickBot="1">
      <c r="A15" s="2"/>
      <c r="B15" s="2"/>
      <c r="C15" s="2"/>
      <c r="D15" s="2">
        <v>411111</v>
      </c>
      <c r="E15" s="1" t="s">
        <v>36</v>
      </c>
      <c r="F15" s="7"/>
      <c r="G15" s="7"/>
      <c r="H15" s="7">
        <v>60000000</v>
      </c>
      <c r="I15" s="7"/>
      <c r="J15" s="7"/>
      <c r="K15" s="7"/>
      <c r="L15" s="7"/>
      <c r="M15" s="7">
        <v>60000000</v>
      </c>
    </row>
    <row r="16" spans="1:13" ht="13.5" thickBot="1">
      <c r="A16" s="2"/>
      <c r="B16" s="2"/>
      <c r="C16" s="2"/>
      <c r="D16" s="2">
        <v>411111</v>
      </c>
      <c r="E16" s="1" t="s">
        <v>38</v>
      </c>
      <c r="F16" s="7"/>
      <c r="G16" s="7"/>
      <c r="H16" s="7">
        <v>80490000</v>
      </c>
      <c r="I16" s="7"/>
      <c r="J16" s="7"/>
      <c r="K16" s="7"/>
      <c r="L16" s="7"/>
      <c r="M16" s="7">
        <v>80490000</v>
      </c>
    </row>
    <row r="17" spans="1:13" ht="13.5" thickBot="1">
      <c r="A17" s="2"/>
      <c r="B17" s="2"/>
      <c r="C17" s="2"/>
      <c r="D17" s="2">
        <v>411111</v>
      </c>
      <c r="E17" s="1" t="s">
        <v>37</v>
      </c>
      <c r="F17" s="7"/>
      <c r="G17" s="7"/>
      <c r="H17" s="7">
        <v>7000000</v>
      </c>
      <c r="I17" s="7"/>
      <c r="J17" s="7"/>
      <c r="K17" s="7"/>
      <c r="L17" s="7"/>
      <c r="M17" s="7">
        <v>7000000</v>
      </c>
    </row>
    <row r="18" spans="1:13" ht="13.5" thickBot="1">
      <c r="A18" s="2"/>
      <c r="B18" s="2"/>
      <c r="C18" s="2"/>
      <c r="D18" s="2">
        <v>411111</v>
      </c>
      <c r="E18" s="1" t="s">
        <v>144</v>
      </c>
      <c r="F18" s="7"/>
      <c r="G18" s="7"/>
      <c r="H18" s="7"/>
      <c r="I18" s="7"/>
      <c r="J18" s="7"/>
      <c r="K18" s="7"/>
      <c r="L18" s="7">
        <v>1577450</v>
      </c>
      <c r="M18" s="7"/>
    </row>
    <row r="19" spans="1:13" ht="16.5" thickBot="1">
      <c r="A19" s="2"/>
      <c r="B19" s="11"/>
      <c r="C19" s="11">
        <v>412</v>
      </c>
      <c r="D19" s="11"/>
      <c r="E19" s="12" t="s">
        <v>41</v>
      </c>
      <c r="F19" s="13">
        <f>G19+H19</f>
        <v>83499000</v>
      </c>
      <c r="G19" s="13">
        <v>61420528.5</v>
      </c>
      <c r="H19" s="13">
        <f>SUM(H20:H32)</f>
        <v>22078471.5</v>
      </c>
      <c r="I19" s="13"/>
      <c r="J19" s="13">
        <f>SUM(K19:M19)</f>
        <v>83761641</v>
      </c>
      <c r="K19" s="13">
        <f>SUM(K20:K33)</f>
        <v>61420528.5</v>
      </c>
      <c r="L19" s="13">
        <f>SUM(L20:L33)</f>
        <v>262641</v>
      </c>
      <c r="M19" s="13">
        <f>SUM(M20:M33)</f>
        <v>22078471.5</v>
      </c>
    </row>
    <row r="20" spans="1:13" ht="13.5" thickBot="1">
      <c r="A20" s="2"/>
      <c r="B20" s="2"/>
      <c r="C20" s="2"/>
      <c r="D20" s="2">
        <v>412111</v>
      </c>
      <c r="E20" s="1" t="s">
        <v>48</v>
      </c>
      <c r="F20" s="7"/>
      <c r="G20" s="7">
        <v>40711265</v>
      </c>
      <c r="H20" s="7"/>
      <c r="I20" s="7"/>
      <c r="J20" s="7"/>
      <c r="K20" s="7">
        <v>40711265</v>
      </c>
      <c r="L20" s="7"/>
      <c r="M20" s="7"/>
    </row>
    <row r="21" spans="1:13" ht="13.5" thickBot="1">
      <c r="A21" s="2"/>
      <c r="B21" s="2"/>
      <c r="C21" s="2"/>
      <c r="D21" s="2">
        <v>412111</v>
      </c>
      <c r="E21" s="1" t="s">
        <v>42</v>
      </c>
      <c r="F21" s="7"/>
      <c r="G21" s="7">
        <v>2346000</v>
      </c>
      <c r="H21" s="7"/>
      <c r="I21" s="7"/>
      <c r="J21" s="7"/>
      <c r="K21" s="7">
        <v>2346000</v>
      </c>
      <c r="L21" s="7"/>
      <c r="M21" s="7"/>
    </row>
    <row r="22" spans="1:13" ht="13.5" thickBot="1">
      <c r="A22" s="2"/>
      <c r="B22" s="2"/>
      <c r="C22" s="2"/>
      <c r="D22" s="2">
        <v>412111</v>
      </c>
      <c r="E22" s="1" t="s">
        <v>43</v>
      </c>
      <c r="F22" s="7"/>
      <c r="G22" s="7">
        <v>131700</v>
      </c>
      <c r="H22" s="7"/>
      <c r="I22" s="7"/>
      <c r="J22" s="7"/>
      <c r="K22" s="7">
        <v>131700</v>
      </c>
      <c r="L22" s="7"/>
      <c r="M22" s="7"/>
    </row>
    <row r="23" spans="1:13" ht="13.5" thickBot="1">
      <c r="A23" s="2"/>
      <c r="B23" s="2"/>
      <c r="C23" s="2"/>
      <c r="D23" s="2">
        <v>412111</v>
      </c>
      <c r="E23" s="1" t="s">
        <v>44</v>
      </c>
      <c r="F23" s="7"/>
      <c r="G23" s="7"/>
      <c r="H23" s="7">
        <v>6900000</v>
      </c>
      <c r="I23" s="7"/>
      <c r="J23" s="7"/>
      <c r="K23" s="7"/>
      <c r="L23" s="7"/>
      <c r="M23" s="7">
        <v>6900000</v>
      </c>
    </row>
    <row r="24" spans="1:13" ht="26.25" thickBot="1">
      <c r="A24" s="2"/>
      <c r="B24" s="2"/>
      <c r="C24" s="2"/>
      <c r="D24" s="2">
        <v>412111</v>
      </c>
      <c r="E24" s="1" t="s">
        <v>45</v>
      </c>
      <c r="F24" s="7"/>
      <c r="G24" s="7"/>
      <c r="H24" s="7">
        <v>8500000</v>
      </c>
      <c r="I24" s="7"/>
      <c r="J24" s="7"/>
      <c r="K24" s="7"/>
      <c r="L24" s="7"/>
      <c r="M24" s="7">
        <v>8500000</v>
      </c>
    </row>
    <row r="25" spans="1:13" ht="13.5" thickBot="1">
      <c r="A25" s="2"/>
      <c r="B25" s="2"/>
      <c r="C25" s="2"/>
      <c r="D25" s="2">
        <v>412111</v>
      </c>
      <c r="E25" s="1" t="s">
        <v>46</v>
      </c>
      <c r="F25" s="7"/>
      <c r="G25" s="7"/>
      <c r="H25" s="7">
        <v>804025</v>
      </c>
      <c r="I25" s="7"/>
      <c r="J25" s="7"/>
      <c r="K25" s="7"/>
      <c r="L25" s="7"/>
      <c r="M25" s="7">
        <v>804025</v>
      </c>
    </row>
    <row r="26" spans="1:13" ht="15" customHeight="1" thickBot="1">
      <c r="A26" s="2"/>
      <c r="B26" s="2"/>
      <c r="C26" s="2"/>
      <c r="D26" s="2">
        <v>412111</v>
      </c>
      <c r="E26" s="1" t="s">
        <v>146</v>
      </c>
      <c r="F26" s="7"/>
      <c r="G26" s="7"/>
      <c r="H26" s="7"/>
      <c r="I26" s="7"/>
      <c r="J26" s="7"/>
      <c r="K26" s="7"/>
      <c r="L26" s="7">
        <v>181410</v>
      </c>
      <c r="M26" s="7"/>
    </row>
    <row r="27" spans="1:13" ht="13.5" thickBot="1">
      <c r="A27" s="2"/>
      <c r="B27" s="2"/>
      <c r="C27" s="2"/>
      <c r="D27" s="2">
        <v>412211</v>
      </c>
      <c r="E27" s="1" t="s">
        <v>47</v>
      </c>
      <c r="F27" s="7"/>
      <c r="G27" s="7">
        <v>17124453.5</v>
      </c>
      <c r="H27" s="7"/>
      <c r="I27" s="7"/>
      <c r="J27" s="7"/>
      <c r="K27" s="7">
        <v>17124453.5</v>
      </c>
      <c r="L27" s="7"/>
      <c r="M27" s="7"/>
    </row>
    <row r="28" spans="1:13" ht="13.5" thickBot="1">
      <c r="A28" s="2"/>
      <c r="B28" s="2"/>
      <c r="C28" s="2"/>
      <c r="D28" s="2">
        <v>412211</v>
      </c>
      <c r="E28" s="1" t="s">
        <v>49</v>
      </c>
      <c r="F28" s="7"/>
      <c r="G28" s="7">
        <v>1050600</v>
      </c>
      <c r="H28" s="7"/>
      <c r="I28" s="7"/>
      <c r="J28" s="7"/>
      <c r="K28" s="7">
        <v>1050600</v>
      </c>
      <c r="L28" s="7"/>
      <c r="M28" s="7"/>
    </row>
    <row r="29" spans="1:13" ht="13.5" thickBot="1">
      <c r="A29" s="2"/>
      <c r="B29" s="2"/>
      <c r="C29" s="2"/>
      <c r="D29" s="2">
        <v>412211</v>
      </c>
      <c r="E29" s="1" t="s">
        <v>50</v>
      </c>
      <c r="F29" s="7"/>
      <c r="G29" s="7">
        <v>56510</v>
      </c>
      <c r="H29" s="7"/>
      <c r="I29" s="7"/>
      <c r="J29" s="7"/>
      <c r="K29" s="7">
        <v>56510</v>
      </c>
      <c r="L29" s="7"/>
      <c r="M29" s="7"/>
    </row>
    <row r="30" spans="1:13" ht="13.5" thickBot="1">
      <c r="A30" s="2"/>
      <c r="B30" s="2"/>
      <c r="C30" s="2"/>
      <c r="D30" s="2">
        <v>412211</v>
      </c>
      <c r="E30" s="1" t="s">
        <v>51</v>
      </c>
      <c r="F30" s="7"/>
      <c r="G30" s="7"/>
      <c r="H30" s="7">
        <v>3090000</v>
      </c>
      <c r="I30" s="7"/>
      <c r="J30" s="7"/>
      <c r="K30" s="7"/>
      <c r="L30" s="7"/>
      <c r="M30" s="7">
        <v>3090000</v>
      </c>
    </row>
    <row r="31" spans="1:13" ht="13.5" thickBot="1">
      <c r="A31" s="2"/>
      <c r="B31" s="2"/>
      <c r="C31" s="2"/>
      <c r="D31" s="2">
        <v>412211</v>
      </c>
      <c r="E31" s="1" t="s">
        <v>143</v>
      </c>
      <c r="F31" s="7"/>
      <c r="G31" s="7"/>
      <c r="H31" s="7">
        <v>2423946.5</v>
      </c>
      <c r="I31" s="7"/>
      <c r="J31" s="7"/>
      <c r="K31" s="7"/>
      <c r="L31" s="7"/>
      <c r="M31" s="7">
        <v>2423946.5</v>
      </c>
    </row>
    <row r="32" spans="1:13" ht="13.5" thickBot="1">
      <c r="A32" s="2"/>
      <c r="B32" s="2"/>
      <c r="C32" s="2"/>
      <c r="D32" s="2">
        <v>412211</v>
      </c>
      <c r="E32" s="1" t="s">
        <v>52</v>
      </c>
      <c r="F32" s="7"/>
      <c r="G32" s="7"/>
      <c r="H32" s="7">
        <v>360500</v>
      </c>
      <c r="I32" s="7"/>
      <c r="J32" s="7"/>
      <c r="K32" s="7"/>
      <c r="L32" s="7"/>
      <c r="M32" s="7">
        <v>360500</v>
      </c>
    </row>
    <row r="33" spans="1:13" ht="15" customHeight="1" thickBot="1">
      <c r="A33" s="2"/>
      <c r="B33" s="2"/>
      <c r="C33" s="2"/>
      <c r="D33" s="2">
        <v>412211</v>
      </c>
      <c r="E33" s="1" t="s">
        <v>145</v>
      </c>
      <c r="F33" s="7"/>
      <c r="G33" s="7"/>
      <c r="H33" s="7"/>
      <c r="I33" s="7"/>
      <c r="J33" s="7"/>
      <c r="K33" s="7"/>
      <c r="L33" s="7">
        <v>81231</v>
      </c>
      <c r="M33" s="7"/>
    </row>
    <row r="34" spans="1:13" ht="19.5" thickBot="1">
      <c r="A34" s="14">
        <v>2</v>
      </c>
      <c r="B34" s="2"/>
      <c r="C34" s="14">
        <v>413</v>
      </c>
      <c r="D34" s="14"/>
      <c r="E34" s="16" t="s">
        <v>10</v>
      </c>
      <c r="F34" s="17">
        <v>500000</v>
      </c>
      <c r="G34" s="17"/>
      <c r="H34" s="17">
        <v>500000</v>
      </c>
      <c r="I34" s="17"/>
      <c r="J34" s="13">
        <f>SUM(K34:M34)</f>
        <v>500000</v>
      </c>
      <c r="K34" s="17">
        <f>SUM(K35)</f>
        <v>0</v>
      </c>
      <c r="L34" s="17">
        <f>SUM(L35)</f>
        <v>0</v>
      </c>
      <c r="M34" s="17">
        <f>SUM(M35)</f>
        <v>500000</v>
      </c>
    </row>
    <row r="35" spans="1:13" ht="13.5" thickBot="1">
      <c r="A35" s="2"/>
      <c r="B35" s="2"/>
      <c r="C35" s="2"/>
      <c r="D35" s="2">
        <v>413142</v>
      </c>
      <c r="E35" s="1" t="s">
        <v>53</v>
      </c>
      <c r="F35" s="7"/>
      <c r="G35" s="7"/>
      <c r="H35" s="7">
        <v>500000</v>
      </c>
      <c r="I35" s="7"/>
      <c r="J35" s="7"/>
      <c r="K35" s="7"/>
      <c r="L35" s="7"/>
      <c r="M35" s="7">
        <v>500000</v>
      </c>
    </row>
    <row r="36" spans="1:13" ht="13.5" thickBot="1">
      <c r="A36" s="2"/>
      <c r="B36" s="2"/>
      <c r="C36" s="2"/>
      <c r="D36" s="2"/>
      <c r="E36" s="1"/>
      <c r="F36" s="7"/>
      <c r="G36" s="7"/>
      <c r="H36" s="7"/>
      <c r="I36" s="7"/>
      <c r="J36" s="7"/>
      <c r="K36" s="7"/>
      <c r="L36" s="7"/>
      <c r="M36" s="7"/>
    </row>
    <row r="37" spans="1:13" s="18" customFormat="1" ht="19.5" thickBot="1">
      <c r="A37" s="14">
        <v>3</v>
      </c>
      <c r="B37" s="2"/>
      <c r="C37" s="14">
        <v>414</v>
      </c>
      <c r="D37" s="14"/>
      <c r="E37" s="16" t="s">
        <v>11</v>
      </c>
      <c r="F37" s="17">
        <v>4000000</v>
      </c>
      <c r="G37" s="17"/>
      <c r="H37" s="17">
        <v>4000000</v>
      </c>
      <c r="I37" s="17"/>
      <c r="J37" s="13">
        <f>SUM(K37:M37)</f>
        <v>4000000</v>
      </c>
      <c r="K37" s="17">
        <f>SUM(K38)</f>
        <v>0</v>
      </c>
      <c r="L37" s="17">
        <f>SUM(L38)</f>
        <v>0</v>
      </c>
      <c r="M37" s="17">
        <f>SUM(M38)</f>
        <v>4000000</v>
      </c>
    </row>
    <row r="38" spans="1:13" ht="13.5" thickBot="1">
      <c r="A38" s="2"/>
      <c r="B38" s="2"/>
      <c r="C38" s="2"/>
      <c r="D38" s="2">
        <v>414311</v>
      </c>
      <c r="E38" s="1" t="s">
        <v>54</v>
      </c>
      <c r="F38" s="7"/>
      <c r="G38" s="7"/>
      <c r="H38" s="7">
        <v>4000000</v>
      </c>
      <c r="I38" s="7"/>
      <c r="J38" s="7"/>
      <c r="K38" s="7"/>
      <c r="L38" s="7"/>
      <c r="M38" s="7">
        <v>4000000</v>
      </c>
    </row>
    <row r="39" spans="1:13" ht="13.5" thickBot="1">
      <c r="A39" s="2"/>
      <c r="B39" s="2"/>
      <c r="C39" s="2"/>
      <c r="D39" s="2"/>
      <c r="E39" s="1"/>
      <c r="F39" s="7"/>
      <c r="G39" s="7"/>
      <c r="H39" s="7"/>
      <c r="I39" s="7"/>
      <c r="J39" s="7"/>
      <c r="K39" s="7"/>
      <c r="L39" s="7"/>
      <c r="M39" s="7"/>
    </row>
    <row r="40" spans="1:13" s="18" customFormat="1" ht="19.5" thickBot="1">
      <c r="A40" s="14">
        <v>4</v>
      </c>
      <c r="B40" s="2"/>
      <c r="C40" s="14">
        <v>415</v>
      </c>
      <c r="D40" s="14"/>
      <c r="E40" s="16" t="s">
        <v>2</v>
      </c>
      <c r="F40" s="17">
        <v>9200000</v>
      </c>
      <c r="G40" s="17">
        <v>3000000</v>
      </c>
      <c r="H40" s="17">
        <v>6200000</v>
      </c>
      <c r="I40" s="17"/>
      <c r="J40" s="13">
        <f>SUM(K40:M40)</f>
        <v>9200000</v>
      </c>
      <c r="K40" s="17">
        <f>SUM(K41)</f>
        <v>3000000</v>
      </c>
      <c r="L40" s="17">
        <f>SUM(L41)</f>
        <v>0</v>
      </c>
      <c r="M40" s="17">
        <f>SUM(M41)</f>
        <v>6200000</v>
      </c>
    </row>
    <row r="41" spans="1:13" ht="13.5" thickBot="1">
      <c r="A41" s="2"/>
      <c r="B41" s="2"/>
      <c r="C41" s="2"/>
      <c r="D41" s="2">
        <v>415112</v>
      </c>
      <c r="E41" s="1" t="s">
        <v>2</v>
      </c>
      <c r="F41" s="7"/>
      <c r="G41" s="7">
        <v>3000000</v>
      </c>
      <c r="H41" s="7">
        <v>6200000</v>
      </c>
      <c r="I41" s="7"/>
      <c r="J41" s="7"/>
      <c r="K41" s="7">
        <v>3000000</v>
      </c>
      <c r="L41" s="7"/>
      <c r="M41" s="7">
        <v>6200000</v>
      </c>
    </row>
    <row r="42" spans="1:13" ht="13.5" thickBot="1">
      <c r="A42" s="2"/>
      <c r="B42" s="2"/>
      <c r="C42" s="2"/>
      <c r="D42" s="2"/>
      <c r="E42" s="1"/>
      <c r="F42" s="7"/>
      <c r="G42" s="7"/>
      <c r="H42" s="7"/>
      <c r="I42" s="7"/>
      <c r="J42" s="7"/>
      <c r="K42" s="7"/>
      <c r="L42" s="7"/>
      <c r="M42" s="7"/>
    </row>
    <row r="43" spans="1:13" ht="38.25" thickBot="1">
      <c r="A43" s="14">
        <v>5</v>
      </c>
      <c r="B43" s="2"/>
      <c r="C43" s="14">
        <v>416</v>
      </c>
      <c r="D43" s="14"/>
      <c r="E43" s="16" t="s">
        <v>13</v>
      </c>
      <c r="F43" s="17">
        <v>1500000</v>
      </c>
      <c r="G43" s="17"/>
      <c r="H43" s="17">
        <v>1500000</v>
      </c>
      <c r="I43" s="17"/>
      <c r="J43" s="13">
        <f>SUM(K43:M43)</f>
        <v>1500000</v>
      </c>
      <c r="K43" s="17">
        <f>SUM(K44:K45)</f>
        <v>0</v>
      </c>
      <c r="L43" s="17">
        <f>SUM(L44:L45)</f>
        <v>0</v>
      </c>
      <c r="M43" s="17">
        <f>SUM(M44:M45)</f>
        <v>1500000</v>
      </c>
    </row>
    <row r="44" spans="1:13" ht="13.5" thickBot="1">
      <c r="A44" s="2"/>
      <c r="B44" s="2"/>
      <c r="C44" s="2"/>
      <c r="D44" s="2">
        <v>416111</v>
      </c>
      <c r="E44" s="1" t="s">
        <v>55</v>
      </c>
      <c r="F44" s="7"/>
      <c r="G44" s="7"/>
      <c r="H44" s="7">
        <v>650000</v>
      </c>
      <c r="I44" s="7"/>
      <c r="J44" s="7"/>
      <c r="K44" s="7"/>
      <c r="L44" s="7"/>
      <c r="M44" s="7">
        <v>650000</v>
      </c>
    </row>
    <row r="45" spans="1:13" ht="13.5" thickBot="1">
      <c r="A45" s="2"/>
      <c r="B45" s="2"/>
      <c r="C45" s="2"/>
      <c r="D45" s="2">
        <v>416112</v>
      </c>
      <c r="E45" s="1" t="s">
        <v>13</v>
      </c>
      <c r="F45" s="7"/>
      <c r="G45" s="7"/>
      <c r="H45" s="7">
        <v>850000</v>
      </c>
      <c r="I45" s="7"/>
      <c r="J45" s="7"/>
      <c r="K45" s="7"/>
      <c r="L45" s="7"/>
      <c r="M45" s="7">
        <v>850000</v>
      </c>
    </row>
    <row r="46" spans="1:13" ht="13.5" thickBot="1">
      <c r="A46" s="2"/>
      <c r="B46" s="2"/>
      <c r="C46" s="2"/>
      <c r="D46" s="2"/>
      <c r="E46" s="1"/>
      <c r="F46" s="7"/>
      <c r="G46" s="7"/>
      <c r="H46" s="7"/>
      <c r="I46" s="7"/>
      <c r="J46" s="7"/>
      <c r="K46" s="7"/>
      <c r="L46" s="7"/>
      <c r="M46" s="7"/>
    </row>
    <row r="47" spans="1:13" ht="19.5" thickBot="1">
      <c r="A47" s="14">
        <v>6</v>
      </c>
      <c r="B47" s="2"/>
      <c r="C47" s="14">
        <v>421</v>
      </c>
      <c r="D47" s="14"/>
      <c r="E47" s="16" t="s">
        <v>56</v>
      </c>
      <c r="F47" s="17">
        <v>26500000</v>
      </c>
      <c r="G47" s="17">
        <v>6750000</v>
      </c>
      <c r="H47" s="17">
        <f>F47-G47</f>
        <v>19750000</v>
      </c>
      <c r="I47" s="17"/>
      <c r="J47" s="13">
        <f>SUM(K47:M47)</f>
        <v>26500000</v>
      </c>
      <c r="K47" s="17">
        <f>SUM(K48:K59)</f>
        <v>6750000</v>
      </c>
      <c r="L47" s="17">
        <f>SUM(L48:L59)</f>
        <v>0</v>
      </c>
      <c r="M47" s="17">
        <f>SUM(M48:M59)</f>
        <v>19750000</v>
      </c>
    </row>
    <row r="48" spans="1:13" ht="13.5" thickBot="1">
      <c r="A48" s="2"/>
      <c r="B48" s="2"/>
      <c r="C48" s="2"/>
      <c r="D48" s="2">
        <v>421121</v>
      </c>
      <c r="E48" s="1" t="s">
        <v>57</v>
      </c>
      <c r="F48" s="7"/>
      <c r="G48" s="7">
        <v>450000</v>
      </c>
      <c r="H48" s="7">
        <v>400000</v>
      </c>
      <c r="I48" s="7"/>
      <c r="J48" s="7"/>
      <c r="K48" s="7">
        <v>450000</v>
      </c>
      <c r="L48" s="7"/>
      <c r="M48" s="7">
        <v>400000</v>
      </c>
    </row>
    <row r="49" spans="1:13" ht="13.5" thickBot="1">
      <c r="A49" s="2"/>
      <c r="B49" s="2"/>
      <c r="C49" s="2"/>
      <c r="D49" s="2">
        <v>421211</v>
      </c>
      <c r="E49" s="1" t="s">
        <v>58</v>
      </c>
      <c r="F49" s="7"/>
      <c r="G49" s="7">
        <v>2000000</v>
      </c>
      <c r="H49" s="7">
        <v>6500000</v>
      </c>
      <c r="I49" s="7"/>
      <c r="J49" s="7"/>
      <c r="K49" s="7">
        <v>2000000</v>
      </c>
      <c r="L49" s="7"/>
      <c r="M49" s="7">
        <v>6500000</v>
      </c>
    </row>
    <row r="50" spans="1:13" ht="13.5" thickBot="1">
      <c r="A50" s="2"/>
      <c r="B50" s="2"/>
      <c r="C50" s="2"/>
      <c r="D50" s="2">
        <v>421225</v>
      </c>
      <c r="E50" s="1" t="s">
        <v>62</v>
      </c>
      <c r="F50" s="7"/>
      <c r="G50" s="7">
        <v>4200000</v>
      </c>
      <c r="H50" s="7">
        <v>8500000</v>
      </c>
      <c r="I50" s="7"/>
      <c r="J50" s="7"/>
      <c r="K50" s="7">
        <v>4200000</v>
      </c>
      <c r="L50" s="7"/>
      <c r="M50" s="7">
        <v>8500000</v>
      </c>
    </row>
    <row r="51" spans="1:13" ht="13.5" thickBot="1">
      <c r="A51" s="2"/>
      <c r="B51" s="2"/>
      <c r="C51" s="2"/>
      <c r="D51" s="2">
        <v>421311</v>
      </c>
      <c r="E51" s="1" t="s">
        <v>59</v>
      </c>
      <c r="F51" s="7"/>
      <c r="G51" s="7"/>
      <c r="H51" s="7">
        <v>150000</v>
      </c>
      <c r="I51" s="7"/>
      <c r="J51" s="7"/>
      <c r="K51" s="7"/>
      <c r="L51" s="7"/>
      <c r="M51" s="7">
        <v>150000</v>
      </c>
    </row>
    <row r="52" spans="1:13" ht="13.5" thickBot="1">
      <c r="A52" s="2"/>
      <c r="B52" s="2"/>
      <c r="C52" s="2"/>
      <c r="D52" s="2">
        <v>421321</v>
      </c>
      <c r="E52" s="1" t="s">
        <v>64</v>
      </c>
      <c r="F52" s="7"/>
      <c r="G52" s="7"/>
      <c r="H52" s="7">
        <v>100000</v>
      </c>
      <c r="I52" s="7"/>
      <c r="J52" s="7"/>
      <c r="K52" s="7"/>
      <c r="L52" s="7"/>
      <c r="M52" s="7">
        <v>100000</v>
      </c>
    </row>
    <row r="53" spans="1:13" ht="13.5" thickBot="1">
      <c r="A53" s="2"/>
      <c r="B53" s="2"/>
      <c r="C53" s="2"/>
      <c r="D53" s="2">
        <v>421324</v>
      </c>
      <c r="E53" s="1" t="s">
        <v>60</v>
      </c>
      <c r="F53" s="7"/>
      <c r="G53" s="7"/>
      <c r="H53" s="7">
        <v>200000</v>
      </c>
      <c r="I53" s="7"/>
      <c r="J53" s="7"/>
      <c r="K53" s="7"/>
      <c r="L53" s="7"/>
      <c r="M53" s="7">
        <v>200000</v>
      </c>
    </row>
    <row r="54" spans="1:13" ht="13.5" thickBot="1">
      <c r="A54" s="2"/>
      <c r="B54" s="2"/>
      <c r="C54" s="2"/>
      <c r="D54" s="2">
        <v>421411</v>
      </c>
      <c r="E54" s="1" t="s">
        <v>63</v>
      </c>
      <c r="F54" s="7"/>
      <c r="G54" s="7">
        <v>100000</v>
      </c>
      <c r="H54" s="7">
        <v>750000</v>
      </c>
      <c r="I54" s="7"/>
      <c r="J54" s="7"/>
      <c r="K54" s="7">
        <v>100000</v>
      </c>
      <c r="L54" s="7"/>
      <c r="M54" s="7">
        <v>750000</v>
      </c>
    </row>
    <row r="55" spans="1:13" ht="13.5" thickBot="1">
      <c r="A55" s="2"/>
      <c r="B55" s="2"/>
      <c r="C55" s="2"/>
      <c r="D55" s="2">
        <v>421421</v>
      </c>
      <c r="E55" s="1" t="s">
        <v>65</v>
      </c>
      <c r="F55" s="7"/>
      <c r="G55" s="7"/>
      <c r="H55" s="7">
        <v>700000</v>
      </c>
      <c r="I55" s="7"/>
      <c r="J55" s="7"/>
      <c r="K55" s="7"/>
      <c r="L55" s="7"/>
      <c r="M55" s="7">
        <v>700000</v>
      </c>
    </row>
    <row r="56" spans="1:13" ht="13.5" thickBot="1">
      <c r="A56" s="2"/>
      <c r="B56" s="2"/>
      <c r="C56" s="2"/>
      <c r="D56" s="2">
        <v>421512</v>
      </c>
      <c r="E56" s="1" t="s">
        <v>66</v>
      </c>
      <c r="F56" s="7"/>
      <c r="G56" s="7"/>
      <c r="H56" s="7">
        <v>25000</v>
      </c>
      <c r="I56" s="7"/>
      <c r="J56" s="7"/>
      <c r="K56" s="7"/>
      <c r="L56" s="7"/>
      <c r="M56" s="7">
        <v>25000</v>
      </c>
    </row>
    <row r="57" spans="1:13" ht="13.5" thickBot="1">
      <c r="A57" s="2"/>
      <c r="B57" s="2"/>
      <c r="C57" s="2"/>
      <c r="D57" s="2">
        <v>421612</v>
      </c>
      <c r="E57" s="1" t="s">
        <v>67</v>
      </c>
      <c r="F57" s="7"/>
      <c r="G57" s="7"/>
      <c r="H57" s="7">
        <v>2300000</v>
      </c>
      <c r="I57" s="7"/>
      <c r="J57" s="7"/>
      <c r="K57" s="7"/>
      <c r="L57" s="7"/>
      <c r="M57" s="7">
        <v>2300000</v>
      </c>
    </row>
    <row r="58" spans="1:13" ht="13.5" thickBot="1">
      <c r="A58" s="2"/>
      <c r="B58" s="2"/>
      <c r="C58" s="2"/>
      <c r="D58" s="2">
        <v>421626</v>
      </c>
      <c r="E58" s="1" t="s">
        <v>68</v>
      </c>
      <c r="F58" s="7"/>
      <c r="G58" s="7"/>
      <c r="H58" s="7">
        <v>115000</v>
      </c>
      <c r="I58" s="7"/>
      <c r="J58" s="7"/>
      <c r="K58" s="7"/>
      <c r="L58" s="7"/>
      <c r="M58" s="7">
        <v>115000</v>
      </c>
    </row>
    <row r="59" spans="1:13" ht="13.5" thickBot="1">
      <c r="A59" s="2"/>
      <c r="B59" s="2"/>
      <c r="C59" s="2"/>
      <c r="D59" s="2">
        <v>421629</v>
      </c>
      <c r="E59" s="1" t="s">
        <v>69</v>
      </c>
      <c r="F59" s="7"/>
      <c r="G59" s="7"/>
      <c r="H59" s="7">
        <v>10000</v>
      </c>
      <c r="I59" s="7"/>
      <c r="J59" s="7"/>
      <c r="K59" s="7"/>
      <c r="L59" s="7"/>
      <c r="M59" s="7">
        <v>10000</v>
      </c>
    </row>
    <row r="60" spans="1:13" ht="13.5" thickBot="1">
      <c r="A60" s="2"/>
      <c r="B60" s="2"/>
      <c r="C60" s="2"/>
      <c r="D60" s="2"/>
      <c r="E60" s="1"/>
      <c r="F60" s="7"/>
      <c r="G60" s="7"/>
      <c r="H60" s="7"/>
      <c r="I60" s="7"/>
      <c r="J60" s="7"/>
      <c r="K60" s="7"/>
      <c r="L60" s="7"/>
      <c r="M60" s="7"/>
    </row>
    <row r="61" spans="1:13" ht="19.5" thickBot="1">
      <c r="A61" s="14">
        <v>7</v>
      </c>
      <c r="B61" s="2"/>
      <c r="C61" s="14">
        <v>422</v>
      </c>
      <c r="D61" s="14"/>
      <c r="E61" s="16" t="s">
        <v>12</v>
      </c>
      <c r="F61" s="17">
        <v>20000000</v>
      </c>
      <c r="G61" s="17">
        <v>4058000</v>
      </c>
      <c r="H61" s="17">
        <f>F61-G61</f>
        <v>15942000</v>
      </c>
      <c r="I61" s="17"/>
      <c r="J61" s="13">
        <f>SUM(K61:M61)</f>
        <v>20330400</v>
      </c>
      <c r="K61" s="17">
        <f>SUM(K62:K72)</f>
        <v>4058000</v>
      </c>
      <c r="L61" s="17">
        <f>SUM(L62:L72)</f>
        <v>330400</v>
      </c>
      <c r="M61" s="17">
        <f>SUM(M62:M72)</f>
        <v>15942000</v>
      </c>
    </row>
    <row r="62" spans="1:13" ht="13.5" thickBot="1">
      <c r="A62" s="2"/>
      <c r="B62" s="2"/>
      <c r="C62" s="2"/>
      <c r="D62" s="2">
        <v>422111</v>
      </c>
      <c r="E62" s="1" t="s">
        <v>74</v>
      </c>
      <c r="F62" s="7"/>
      <c r="G62" s="7">
        <v>343000</v>
      </c>
      <c r="H62" s="7">
        <v>357000</v>
      </c>
      <c r="I62" s="7"/>
      <c r="J62" s="7"/>
      <c r="K62" s="7">
        <v>343000</v>
      </c>
      <c r="L62" s="7"/>
      <c r="M62" s="7">
        <v>357000</v>
      </c>
    </row>
    <row r="63" spans="1:13" ht="13.5" thickBot="1">
      <c r="A63" s="2"/>
      <c r="B63" s="2"/>
      <c r="C63" s="2"/>
      <c r="D63" s="2">
        <v>422121</v>
      </c>
      <c r="E63" s="1" t="s">
        <v>70</v>
      </c>
      <c r="F63" s="7"/>
      <c r="G63" s="7">
        <v>15000</v>
      </c>
      <c r="H63" s="7">
        <v>15000</v>
      </c>
      <c r="I63" s="7"/>
      <c r="J63" s="7"/>
      <c r="K63" s="7">
        <v>15000</v>
      </c>
      <c r="L63" s="7"/>
      <c r="M63" s="7">
        <v>15000</v>
      </c>
    </row>
    <row r="64" spans="1:13" ht="13.5" thickBot="1">
      <c r="A64" s="2"/>
      <c r="B64" s="2"/>
      <c r="C64" s="2"/>
      <c r="D64" s="2">
        <v>422131</v>
      </c>
      <c r="E64" s="1" t="s">
        <v>71</v>
      </c>
      <c r="F64" s="7"/>
      <c r="G64" s="7">
        <v>500000</v>
      </c>
      <c r="H64" s="7">
        <v>100000</v>
      </c>
      <c r="I64" s="7"/>
      <c r="J64" s="7"/>
      <c r="K64" s="7">
        <v>500000</v>
      </c>
      <c r="L64" s="7"/>
      <c r="M64" s="7">
        <v>100000</v>
      </c>
    </row>
    <row r="65" spans="1:13" ht="13.5" thickBot="1">
      <c r="A65" s="2"/>
      <c r="B65" s="2"/>
      <c r="C65" s="2"/>
      <c r="D65" s="2">
        <v>422194</v>
      </c>
      <c r="E65" s="1" t="s">
        <v>72</v>
      </c>
      <c r="F65" s="7"/>
      <c r="G65" s="7">
        <v>850000</v>
      </c>
      <c r="H65" s="7">
        <v>1750000</v>
      </c>
      <c r="I65" s="7"/>
      <c r="J65" s="7"/>
      <c r="K65" s="7">
        <v>850000</v>
      </c>
      <c r="L65" s="7"/>
      <c r="M65" s="7">
        <v>1750000</v>
      </c>
    </row>
    <row r="66" spans="1:13" ht="13.5" thickBot="1">
      <c r="A66" s="2"/>
      <c r="B66" s="2"/>
      <c r="C66" s="2"/>
      <c r="D66" s="2">
        <v>422199</v>
      </c>
      <c r="E66" s="1" t="s">
        <v>73</v>
      </c>
      <c r="F66" s="7"/>
      <c r="G66" s="7">
        <v>50000</v>
      </c>
      <c r="H66" s="7">
        <v>450000</v>
      </c>
      <c r="I66" s="7"/>
      <c r="J66" s="7"/>
      <c r="K66" s="7">
        <v>50000</v>
      </c>
      <c r="L66" s="7"/>
      <c r="M66" s="7">
        <v>450000</v>
      </c>
    </row>
    <row r="67" spans="1:13" ht="13.5" thickBot="1">
      <c r="A67" s="2"/>
      <c r="B67" s="2"/>
      <c r="C67" s="2"/>
      <c r="D67" s="2">
        <v>422211</v>
      </c>
      <c r="E67" s="1" t="s">
        <v>75</v>
      </c>
      <c r="F67" s="7"/>
      <c r="G67" s="7">
        <v>850000</v>
      </c>
      <c r="H67" s="7">
        <v>2420000</v>
      </c>
      <c r="I67" s="7"/>
      <c r="J67" s="7"/>
      <c r="K67" s="7">
        <v>850000</v>
      </c>
      <c r="L67" s="7"/>
      <c r="M67" s="7">
        <v>2420000</v>
      </c>
    </row>
    <row r="68" spans="1:13" ht="13.5" thickBot="1">
      <c r="A68" s="2"/>
      <c r="B68" s="2"/>
      <c r="C68" s="2"/>
      <c r="D68" s="2">
        <v>422221</v>
      </c>
      <c r="E68" s="1" t="s">
        <v>76</v>
      </c>
      <c r="F68" s="7"/>
      <c r="G68" s="7">
        <v>350000</v>
      </c>
      <c r="H68" s="7">
        <v>1700000</v>
      </c>
      <c r="I68" s="7"/>
      <c r="J68" s="7"/>
      <c r="K68" s="7">
        <v>350000</v>
      </c>
      <c r="L68" s="7">
        <v>330400</v>
      </c>
      <c r="M68" s="7">
        <v>1700000</v>
      </c>
    </row>
    <row r="69" spans="1:13" ht="13.5" thickBot="1">
      <c r="A69" s="2"/>
      <c r="B69" s="2"/>
      <c r="C69" s="2"/>
      <c r="D69" s="2">
        <v>422231</v>
      </c>
      <c r="E69" s="1" t="s">
        <v>77</v>
      </c>
      <c r="F69" s="7"/>
      <c r="G69" s="7">
        <v>550000</v>
      </c>
      <c r="H69" s="7">
        <v>2300000</v>
      </c>
      <c r="I69" s="7"/>
      <c r="J69" s="7"/>
      <c r="K69" s="7">
        <v>550000</v>
      </c>
      <c r="L69" s="7"/>
      <c r="M69" s="7">
        <v>2300000</v>
      </c>
    </row>
    <row r="70" spans="1:13" ht="13.5" thickBot="1">
      <c r="A70" s="2"/>
      <c r="B70" s="2"/>
      <c r="C70" s="2"/>
      <c r="D70" s="2">
        <v>422293</v>
      </c>
      <c r="E70" s="1" t="s">
        <v>78</v>
      </c>
      <c r="F70" s="7"/>
      <c r="G70" s="7">
        <v>400000</v>
      </c>
      <c r="H70" s="7">
        <v>1000000</v>
      </c>
      <c r="I70" s="7"/>
      <c r="J70" s="7"/>
      <c r="K70" s="7">
        <v>400000</v>
      </c>
      <c r="L70" s="7"/>
      <c r="M70" s="7">
        <v>1000000</v>
      </c>
    </row>
    <row r="71" spans="1:13" ht="13.5" thickBot="1">
      <c r="A71" s="2"/>
      <c r="B71" s="2"/>
      <c r="C71" s="2"/>
      <c r="D71" s="2">
        <v>422299</v>
      </c>
      <c r="E71" s="1" t="s">
        <v>73</v>
      </c>
      <c r="F71" s="7"/>
      <c r="G71" s="7">
        <v>150000</v>
      </c>
      <c r="H71" s="7">
        <v>350000</v>
      </c>
      <c r="I71" s="7"/>
      <c r="J71" s="7"/>
      <c r="K71" s="7">
        <v>150000</v>
      </c>
      <c r="L71" s="7"/>
      <c r="M71" s="7">
        <v>350000</v>
      </c>
    </row>
    <row r="72" spans="1:13" ht="13.5" thickBot="1">
      <c r="A72" s="2"/>
      <c r="B72" s="2"/>
      <c r="C72" s="2"/>
      <c r="D72" s="2">
        <v>422412</v>
      </c>
      <c r="E72" s="1" t="s">
        <v>137</v>
      </c>
      <c r="F72" s="7"/>
      <c r="G72" s="7"/>
      <c r="H72" s="7">
        <v>5500000</v>
      </c>
      <c r="I72" s="7"/>
      <c r="J72" s="7"/>
      <c r="K72" s="7"/>
      <c r="L72" s="7"/>
      <c r="M72" s="7">
        <v>5500000</v>
      </c>
    </row>
    <row r="73" spans="1:13" ht="13.5" thickBot="1">
      <c r="A73" s="2"/>
      <c r="B73" s="2"/>
      <c r="C73" s="2"/>
      <c r="D73" s="2"/>
      <c r="E73" s="1"/>
      <c r="F73" s="7"/>
      <c r="G73" s="7"/>
      <c r="H73" s="7"/>
      <c r="I73" s="7"/>
      <c r="J73" s="7"/>
      <c r="K73" s="7"/>
      <c r="L73" s="7"/>
      <c r="M73" s="7"/>
    </row>
    <row r="74" spans="1:13" ht="19.5" thickBot="1">
      <c r="A74" s="14">
        <v>8</v>
      </c>
      <c r="B74" s="2"/>
      <c r="C74" s="14">
        <v>423</v>
      </c>
      <c r="D74" s="14"/>
      <c r="E74" s="16" t="s">
        <v>14</v>
      </c>
      <c r="F74" s="26">
        <v>195000000</v>
      </c>
      <c r="G74" s="17">
        <f>SUM(G75:G89)</f>
        <v>93931471.5</v>
      </c>
      <c r="H74" s="26">
        <f>SUM(H75:H89)</f>
        <v>101068528.5</v>
      </c>
      <c r="I74" s="17"/>
      <c r="J74" s="13">
        <f>SUM(K74:M74)</f>
        <v>200722453.6</v>
      </c>
      <c r="K74" s="17">
        <f>SUM(K75:K89)</f>
        <v>93931471.5</v>
      </c>
      <c r="L74" s="17">
        <f>SUM(L75:L89)</f>
        <v>3935073.44</v>
      </c>
      <c r="M74" s="17">
        <f>SUM(M75:M89)</f>
        <v>102855908.66</v>
      </c>
    </row>
    <row r="75" spans="1:13" ht="13.5" thickBot="1">
      <c r="A75" s="2"/>
      <c r="B75" s="2"/>
      <c r="C75" s="2"/>
      <c r="D75" s="2">
        <v>423111</v>
      </c>
      <c r="E75" s="1" t="s">
        <v>81</v>
      </c>
      <c r="F75" s="7"/>
      <c r="G75" s="7"/>
      <c r="H75" s="7">
        <v>25000</v>
      </c>
      <c r="I75" s="7"/>
      <c r="J75" s="7"/>
      <c r="K75" s="7"/>
      <c r="L75" s="7"/>
      <c r="M75" s="7">
        <v>25000</v>
      </c>
    </row>
    <row r="76" spans="1:13" ht="13.5" thickBot="1">
      <c r="A76" s="2"/>
      <c r="B76" s="2"/>
      <c r="C76" s="2"/>
      <c r="D76" s="2">
        <v>423191</v>
      </c>
      <c r="E76" s="1" t="s">
        <v>82</v>
      </c>
      <c r="F76" s="7"/>
      <c r="G76" s="7"/>
      <c r="H76" s="7">
        <v>100000</v>
      </c>
      <c r="I76" s="7"/>
      <c r="J76" s="7"/>
      <c r="K76" s="7"/>
      <c r="L76" s="7"/>
      <c r="M76" s="7">
        <v>100000</v>
      </c>
    </row>
    <row r="77" spans="1:13" ht="13.5" thickBot="1">
      <c r="A77" s="2"/>
      <c r="B77" s="2"/>
      <c r="C77" s="2"/>
      <c r="D77" s="2">
        <v>423211</v>
      </c>
      <c r="E77" s="1" t="s">
        <v>83</v>
      </c>
      <c r="F77" s="7"/>
      <c r="G77" s="7"/>
      <c r="H77" s="7">
        <v>40000</v>
      </c>
      <c r="I77" s="7"/>
      <c r="J77" s="7"/>
      <c r="K77" s="7"/>
      <c r="L77" s="7"/>
      <c r="M77" s="7">
        <v>40000</v>
      </c>
    </row>
    <row r="78" spans="1:13" ht="13.5" thickBot="1">
      <c r="A78" s="2"/>
      <c r="B78" s="2"/>
      <c r="C78" s="2"/>
      <c r="D78" s="2">
        <v>423212</v>
      </c>
      <c r="E78" s="1" t="s">
        <v>84</v>
      </c>
      <c r="F78" s="7"/>
      <c r="G78" s="7">
        <v>117000</v>
      </c>
      <c r="H78" s="7">
        <v>2000000</v>
      </c>
      <c r="I78" s="7"/>
      <c r="J78" s="7"/>
      <c r="K78" s="7">
        <v>117000</v>
      </c>
      <c r="L78" s="7"/>
      <c r="M78" s="7">
        <v>2000000</v>
      </c>
    </row>
    <row r="79" spans="1:13" ht="13.5" thickBot="1">
      <c r="A79" s="2"/>
      <c r="B79" s="2"/>
      <c r="C79" s="2"/>
      <c r="D79" s="2">
        <v>423322</v>
      </c>
      <c r="E79" s="1" t="s">
        <v>85</v>
      </c>
      <c r="F79" s="7"/>
      <c r="G79" s="7"/>
      <c r="H79" s="7">
        <v>4000000</v>
      </c>
      <c r="I79" s="7"/>
      <c r="J79" s="7"/>
      <c r="K79" s="7"/>
      <c r="L79" s="7"/>
      <c r="M79" s="7">
        <v>4000000</v>
      </c>
    </row>
    <row r="80" spans="1:13" ht="13.5" thickBot="1">
      <c r="A80" s="2"/>
      <c r="B80" s="2"/>
      <c r="C80" s="2"/>
      <c r="D80" s="2">
        <v>423391</v>
      </c>
      <c r="E80" s="1" t="s">
        <v>86</v>
      </c>
      <c r="F80" s="7"/>
      <c r="G80" s="7">
        <v>180000</v>
      </c>
      <c r="H80" s="7">
        <v>3000000</v>
      </c>
      <c r="I80" s="7"/>
      <c r="J80" s="7"/>
      <c r="K80" s="7">
        <v>180000</v>
      </c>
      <c r="L80" s="7">
        <v>396126</v>
      </c>
      <c r="M80" s="7">
        <v>3000000</v>
      </c>
    </row>
    <row r="81" spans="1:13" ht="13.5" thickBot="1">
      <c r="A81" s="2"/>
      <c r="B81" s="2"/>
      <c r="C81" s="2"/>
      <c r="D81" s="2">
        <v>423412</v>
      </c>
      <c r="E81" s="1" t="s">
        <v>87</v>
      </c>
      <c r="F81" s="7"/>
      <c r="G81" s="7"/>
      <c r="H81" s="7">
        <v>100000</v>
      </c>
      <c r="I81" s="7"/>
      <c r="J81" s="7"/>
      <c r="K81" s="7"/>
      <c r="L81" s="7"/>
      <c r="M81" s="7">
        <v>100000</v>
      </c>
    </row>
    <row r="82" spans="1:13" ht="13.5" thickBot="1">
      <c r="A82" s="2"/>
      <c r="B82" s="2"/>
      <c r="C82" s="2"/>
      <c r="D82" s="2">
        <v>423413</v>
      </c>
      <c r="E82" s="1" t="s">
        <v>88</v>
      </c>
      <c r="F82" s="7"/>
      <c r="G82" s="7"/>
      <c r="H82" s="7">
        <v>50000</v>
      </c>
      <c r="I82" s="7"/>
      <c r="J82" s="7"/>
      <c r="K82" s="7"/>
      <c r="L82" s="7"/>
      <c r="M82" s="7">
        <v>50000</v>
      </c>
    </row>
    <row r="83" spans="1:13" ht="13.5" thickBot="1">
      <c r="A83" s="2"/>
      <c r="B83" s="2"/>
      <c r="C83" s="2"/>
      <c r="D83" s="2">
        <v>423419</v>
      </c>
      <c r="E83" s="1" t="s">
        <v>149</v>
      </c>
      <c r="F83" s="7"/>
      <c r="G83" s="7"/>
      <c r="H83" s="7">
        <v>2500000</v>
      </c>
      <c r="I83" s="7"/>
      <c r="J83" s="7"/>
      <c r="K83" s="7"/>
      <c r="L83" s="7"/>
      <c r="M83" s="7">
        <v>2500000</v>
      </c>
    </row>
    <row r="84" spans="1:13" ht="13.5" thickBot="1">
      <c r="A84" s="2"/>
      <c r="B84" s="2"/>
      <c r="C84" s="2"/>
      <c r="D84" s="2">
        <v>423431</v>
      </c>
      <c r="E84" s="1" t="s">
        <v>89</v>
      </c>
      <c r="F84" s="7"/>
      <c r="G84" s="7"/>
      <c r="H84" s="7">
        <v>40000</v>
      </c>
      <c r="I84" s="7"/>
      <c r="J84" s="7"/>
      <c r="K84" s="7"/>
      <c r="L84" s="7"/>
      <c r="M84" s="7">
        <v>40000</v>
      </c>
    </row>
    <row r="85" spans="1:13" ht="13.5" thickBot="1">
      <c r="A85" s="2"/>
      <c r="B85" s="2"/>
      <c r="C85" s="2"/>
      <c r="D85" s="2">
        <v>423432</v>
      </c>
      <c r="E85" s="1" t="s">
        <v>90</v>
      </c>
      <c r="F85" s="7"/>
      <c r="G85" s="7"/>
      <c r="H85" s="7">
        <v>300000</v>
      </c>
      <c r="I85" s="7"/>
      <c r="J85" s="7"/>
      <c r="K85" s="7"/>
      <c r="L85" s="7"/>
      <c r="M85" s="7">
        <v>300000</v>
      </c>
    </row>
    <row r="86" spans="1:13" ht="13.5" thickBot="1">
      <c r="A86" s="2"/>
      <c r="B86" s="2"/>
      <c r="C86" s="2"/>
      <c r="D86" s="2">
        <v>423521</v>
      </c>
      <c r="E86" s="1" t="s">
        <v>91</v>
      </c>
      <c r="F86" s="7"/>
      <c r="G86" s="7"/>
      <c r="H86" s="7">
        <v>350000</v>
      </c>
      <c r="I86" s="7"/>
      <c r="J86" s="7"/>
      <c r="K86" s="7"/>
      <c r="L86" s="7"/>
      <c r="M86" s="7">
        <v>350000</v>
      </c>
    </row>
    <row r="87" spans="1:13" ht="13.5" thickBot="1">
      <c r="A87" s="2"/>
      <c r="B87" s="2"/>
      <c r="C87" s="2"/>
      <c r="D87" s="2">
        <v>423591</v>
      </c>
      <c r="E87" s="1" t="s">
        <v>92</v>
      </c>
      <c r="F87" s="7"/>
      <c r="G87" s="7"/>
      <c r="H87" s="7">
        <v>1750000</v>
      </c>
      <c r="I87" s="7"/>
      <c r="J87" s="7"/>
      <c r="K87" s="7"/>
      <c r="L87" s="7"/>
      <c r="M87" s="7">
        <v>1750000</v>
      </c>
    </row>
    <row r="88" spans="1:13" ht="14.25" customHeight="1" thickBot="1">
      <c r="A88" s="2"/>
      <c r="B88" s="2"/>
      <c r="C88" s="2"/>
      <c r="D88" s="2">
        <v>423592</v>
      </c>
      <c r="E88" s="1" t="s">
        <v>94</v>
      </c>
      <c r="F88" s="7"/>
      <c r="G88" s="7">
        <v>93634471.5</v>
      </c>
      <c r="H88" s="25">
        <v>86513528.5</v>
      </c>
      <c r="I88" s="25"/>
      <c r="J88" s="7"/>
      <c r="K88" s="7">
        <v>93634471.5</v>
      </c>
      <c r="L88" s="7">
        <v>3538947.44</v>
      </c>
      <c r="M88" s="7">
        <v>88300908.66</v>
      </c>
    </row>
    <row r="89" spans="1:13" ht="13.5" thickBot="1">
      <c r="A89" s="2"/>
      <c r="B89" s="2"/>
      <c r="C89" s="2"/>
      <c r="D89" s="2">
        <v>423599</v>
      </c>
      <c r="E89" s="1" t="s">
        <v>93</v>
      </c>
      <c r="F89" s="7"/>
      <c r="G89" s="7"/>
      <c r="H89" s="7">
        <v>300000</v>
      </c>
      <c r="I89" s="7"/>
      <c r="J89" s="7"/>
      <c r="K89" s="7"/>
      <c r="L89" s="7"/>
      <c r="M89" s="7">
        <v>300000</v>
      </c>
    </row>
    <row r="90" spans="1:13" ht="13.5" thickBot="1">
      <c r="A90" s="2"/>
      <c r="B90" s="2"/>
      <c r="C90" s="2"/>
      <c r="D90" s="2"/>
      <c r="E90" s="1"/>
      <c r="F90" s="7"/>
      <c r="G90" s="7"/>
      <c r="H90" s="7"/>
      <c r="I90" s="7"/>
      <c r="J90" s="7"/>
      <c r="K90" s="7"/>
      <c r="L90" s="7"/>
      <c r="M90" s="7"/>
    </row>
    <row r="91" spans="1:13" ht="19.5" thickBot="1">
      <c r="A91" s="14">
        <v>9</v>
      </c>
      <c r="B91" s="2"/>
      <c r="C91" s="14">
        <v>424</v>
      </c>
      <c r="D91" s="14"/>
      <c r="E91" s="16" t="s">
        <v>15</v>
      </c>
      <c r="F91" s="26">
        <v>30000000</v>
      </c>
      <c r="G91" s="17">
        <v>205000</v>
      </c>
      <c r="H91" s="26">
        <f>F91-G91</f>
        <v>29795000</v>
      </c>
      <c r="I91" s="17"/>
      <c r="J91" s="13">
        <f>SUM(K91:M91)</f>
        <v>42642005.22</v>
      </c>
      <c r="K91" s="17">
        <f>SUM(K92:K96)</f>
        <v>205000</v>
      </c>
      <c r="L91" s="17">
        <f>SUM(L92:L97)</f>
        <v>5446118.7</v>
      </c>
      <c r="M91" s="17">
        <f>SUM(M92:M96)</f>
        <v>36990886.519999996</v>
      </c>
    </row>
    <row r="92" spans="1:13" ht="13.5" thickBot="1">
      <c r="A92" s="2"/>
      <c r="B92" s="2"/>
      <c r="C92" s="2"/>
      <c r="D92" s="2">
        <v>424211</v>
      </c>
      <c r="E92" s="1" t="s">
        <v>95</v>
      </c>
      <c r="F92" s="7"/>
      <c r="G92" s="7">
        <v>150000</v>
      </c>
      <c r="H92" s="7">
        <v>6000000</v>
      </c>
      <c r="I92" s="7"/>
      <c r="J92" s="7"/>
      <c r="K92" s="7">
        <v>150000</v>
      </c>
      <c r="L92" s="7"/>
      <c r="M92" s="7">
        <v>6000000</v>
      </c>
    </row>
    <row r="93" spans="1:13" ht="13.5" thickBot="1">
      <c r="A93" s="2"/>
      <c r="B93" s="2"/>
      <c r="C93" s="2"/>
      <c r="D93" s="2">
        <v>424231</v>
      </c>
      <c r="E93" s="1" t="s">
        <v>96</v>
      </c>
      <c r="F93" s="7"/>
      <c r="G93" s="7"/>
      <c r="H93" s="7">
        <v>1000000</v>
      </c>
      <c r="I93" s="7"/>
      <c r="J93" s="7"/>
      <c r="K93" s="7"/>
      <c r="L93" s="7"/>
      <c r="M93" s="7">
        <v>1000000</v>
      </c>
    </row>
    <row r="94" spans="1:13" ht="13.5" thickBot="1">
      <c r="A94" s="2"/>
      <c r="B94" s="2"/>
      <c r="C94" s="2"/>
      <c r="D94" s="2">
        <v>424311</v>
      </c>
      <c r="E94" s="1" t="s">
        <v>97</v>
      </c>
      <c r="F94" s="7"/>
      <c r="G94" s="7"/>
      <c r="H94" s="7">
        <v>100000</v>
      </c>
      <c r="I94" s="7"/>
      <c r="J94" s="7"/>
      <c r="K94" s="7"/>
      <c r="L94" s="7"/>
      <c r="M94" s="7">
        <v>100000</v>
      </c>
    </row>
    <row r="95" spans="1:13" ht="13.5" thickBot="1">
      <c r="A95" s="2"/>
      <c r="B95" s="2"/>
      <c r="C95" s="2"/>
      <c r="D95" s="2">
        <v>424911</v>
      </c>
      <c r="E95" s="1" t="s">
        <v>98</v>
      </c>
      <c r="F95" s="7"/>
      <c r="G95" s="7">
        <v>55000</v>
      </c>
      <c r="H95" s="25">
        <v>22695000</v>
      </c>
      <c r="I95" s="25"/>
      <c r="J95" s="7"/>
      <c r="K95" s="7">
        <v>55000</v>
      </c>
      <c r="L95" s="7">
        <v>1323742.68</v>
      </c>
      <c r="M95" s="7">
        <v>29890886.52</v>
      </c>
    </row>
    <row r="96" spans="1:13" ht="13.5" thickBot="1">
      <c r="A96" s="2"/>
      <c r="B96" s="2"/>
      <c r="C96" s="2"/>
      <c r="D96" s="2">
        <v>424911</v>
      </c>
      <c r="E96" s="1" t="s">
        <v>147</v>
      </c>
      <c r="F96" s="7"/>
      <c r="G96" s="7"/>
      <c r="H96" s="7"/>
      <c r="I96" s="7"/>
      <c r="J96" s="7"/>
      <c r="K96" s="7"/>
      <c r="L96" s="7">
        <v>611876.02</v>
      </c>
      <c r="M96" s="7"/>
    </row>
    <row r="97" spans="1:13" ht="13.5" thickBot="1">
      <c r="A97" s="2"/>
      <c r="B97" s="2"/>
      <c r="C97" s="2"/>
      <c r="D97" s="2">
        <v>424911</v>
      </c>
      <c r="E97" s="1" t="s">
        <v>148</v>
      </c>
      <c r="F97" s="7"/>
      <c r="G97" s="7"/>
      <c r="H97" s="7"/>
      <c r="I97" s="7"/>
      <c r="J97" s="7"/>
      <c r="K97" s="7"/>
      <c r="L97" s="7">
        <v>3510500</v>
      </c>
      <c r="M97" s="7"/>
    </row>
    <row r="98" spans="1:13" ht="19.5" thickBot="1">
      <c r="A98" s="14">
        <v>10</v>
      </c>
      <c r="B98" s="2"/>
      <c r="C98" s="14">
        <v>425</v>
      </c>
      <c r="D98" s="14"/>
      <c r="E98" s="16" t="s">
        <v>16</v>
      </c>
      <c r="F98" s="17">
        <v>16000000</v>
      </c>
      <c r="G98" s="17"/>
      <c r="H98" s="17">
        <f>F98-G98</f>
        <v>16000000</v>
      </c>
      <c r="I98" s="17"/>
      <c r="J98" s="13">
        <f>SUM(K98:M98)</f>
        <v>16000000</v>
      </c>
      <c r="K98" s="17">
        <f>SUM(K99:K105)</f>
        <v>0</v>
      </c>
      <c r="L98" s="17">
        <f>SUM(L99:L105)</f>
        <v>0</v>
      </c>
      <c r="M98" s="17">
        <f>SUM(M99:M105)</f>
        <v>16000000</v>
      </c>
    </row>
    <row r="99" spans="1:13" ht="13.5" thickBot="1">
      <c r="A99" s="2"/>
      <c r="B99" s="2"/>
      <c r="C99" s="2"/>
      <c r="D99" s="2">
        <v>425111</v>
      </c>
      <c r="E99" s="1" t="s">
        <v>111</v>
      </c>
      <c r="F99" s="7"/>
      <c r="G99" s="7"/>
      <c r="H99" s="7">
        <v>5000000</v>
      </c>
      <c r="I99" s="7"/>
      <c r="J99" s="7"/>
      <c r="K99" s="7"/>
      <c r="L99" s="7"/>
      <c r="M99" s="7">
        <v>5000000</v>
      </c>
    </row>
    <row r="100" spans="1:13" ht="13.5" thickBot="1">
      <c r="A100" s="2"/>
      <c r="B100" s="2"/>
      <c r="C100" s="2"/>
      <c r="D100" s="2">
        <v>425112</v>
      </c>
      <c r="E100" s="1" t="s">
        <v>112</v>
      </c>
      <c r="F100" s="7"/>
      <c r="G100" s="7"/>
      <c r="H100" s="7"/>
      <c r="I100" s="7"/>
      <c r="J100" s="7"/>
      <c r="K100" s="7"/>
      <c r="L100" s="7"/>
      <c r="M100" s="7"/>
    </row>
    <row r="101" spans="1:13" ht="13.5" thickBot="1">
      <c r="A101" s="2"/>
      <c r="B101" s="2"/>
      <c r="C101" s="2"/>
      <c r="D101" s="2">
        <v>425113</v>
      </c>
      <c r="E101" s="1" t="s">
        <v>113</v>
      </c>
      <c r="F101" s="7"/>
      <c r="G101" s="7"/>
      <c r="H101" s="7">
        <v>3500000</v>
      </c>
      <c r="I101" s="7"/>
      <c r="J101" s="7"/>
      <c r="K101" s="7"/>
      <c r="L101" s="7"/>
      <c r="M101" s="7">
        <v>3500000</v>
      </c>
    </row>
    <row r="102" spans="1:13" ht="13.5" thickBot="1">
      <c r="A102" s="2"/>
      <c r="B102" s="2"/>
      <c r="C102" s="2"/>
      <c r="D102" s="2">
        <v>425115</v>
      </c>
      <c r="E102" s="1" t="s">
        <v>114</v>
      </c>
      <c r="F102" s="7"/>
      <c r="G102" s="7"/>
      <c r="H102" s="7">
        <v>1000000</v>
      </c>
      <c r="I102" s="7"/>
      <c r="J102" s="7"/>
      <c r="K102" s="7"/>
      <c r="L102" s="7"/>
      <c r="M102" s="7">
        <v>1000000</v>
      </c>
    </row>
    <row r="103" spans="1:13" ht="13.5" thickBot="1">
      <c r="A103" s="2"/>
      <c r="B103" s="2"/>
      <c r="C103" s="2"/>
      <c r="D103" s="2">
        <v>425116</v>
      </c>
      <c r="E103" s="1" t="s">
        <v>115</v>
      </c>
      <c r="F103" s="7"/>
      <c r="G103" s="7"/>
      <c r="H103" s="7"/>
      <c r="I103" s="7"/>
      <c r="J103" s="7"/>
      <c r="K103" s="7"/>
      <c r="L103" s="7"/>
      <c r="M103" s="7"/>
    </row>
    <row r="104" spans="1:13" ht="13.5" thickBot="1">
      <c r="A104" s="2"/>
      <c r="B104" s="2"/>
      <c r="C104" s="2"/>
      <c r="D104" s="2">
        <v>425117</v>
      </c>
      <c r="E104" s="1" t="s">
        <v>116</v>
      </c>
      <c r="F104" s="7"/>
      <c r="G104" s="7"/>
      <c r="H104" s="7"/>
      <c r="I104" s="7"/>
      <c r="J104" s="7"/>
      <c r="K104" s="7"/>
      <c r="L104" s="7"/>
      <c r="M104" s="7"/>
    </row>
    <row r="105" spans="1:13" ht="13.5" thickBot="1">
      <c r="A105" s="2"/>
      <c r="B105" s="2"/>
      <c r="C105" s="2"/>
      <c r="D105" s="2">
        <v>425119</v>
      </c>
      <c r="E105" s="1" t="s">
        <v>99</v>
      </c>
      <c r="F105" s="7"/>
      <c r="G105" s="7"/>
      <c r="H105" s="7">
        <v>6500000</v>
      </c>
      <c r="I105" s="7"/>
      <c r="J105" s="7"/>
      <c r="K105" s="7"/>
      <c r="L105" s="7"/>
      <c r="M105" s="7">
        <v>6500000</v>
      </c>
    </row>
    <row r="106" spans="1:13" ht="13.5" thickBot="1">
      <c r="A106" s="2"/>
      <c r="B106" s="2"/>
      <c r="C106" s="2"/>
      <c r="D106" s="2"/>
      <c r="E106" s="1"/>
      <c r="F106" s="7"/>
      <c r="G106" s="7"/>
      <c r="H106" s="7"/>
      <c r="I106" s="7"/>
      <c r="J106" s="7"/>
      <c r="K106" s="7"/>
      <c r="L106" s="7"/>
      <c r="M106" s="7"/>
    </row>
    <row r="107" spans="1:13" ht="19.5" thickBot="1">
      <c r="A107" s="14">
        <v>11</v>
      </c>
      <c r="B107" s="2"/>
      <c r="C107" s="14">
        <v>426</v>
      </c>
      <c r="D107" s="14"/>
      <c r="E107" s="16" t="s">
        <v>9</v>
      </c>
      <c r="F107" s="17">
        <v>10000000</v>
      </c>
      <c r="G107" s="17">
        <v>724000</v>
      </c>
      <c r="H107" s="17">
        <f>F107-G107</f>
        <v>9276000</v>
      </c>
      <c r="I107" s="17"/>
      <c r="J107" s="13">
        <f>SUM(K107:M107)</f>
        <v>10704433.96</v>
      </c>
      <c r="K107" s="17">
        <f>SUM(K108:K118)</f>
        <v>724000</v>
      </c>
      <c r="L107" s="17">
        <f>SUM(L108:L118)</f>
        <v>704433.96</v>
      </c>
      <c r="M107" s="17">
        <f>SUM(M108:M118)</f>
        <v>9276000</v>
      </c>
    </row>
    <row r="108" spans="1:13" ht="13.5" thickBot="1">
      <c r="A108" s="2"/>
      <c r="B108" s="2"/>
      <c r="C108" s="2"/>
      <c r="D108" s="2">
        <v>426111</v>
      </c>
      <c r="E108" s="1" t="s">
        <v>100</v>
      </c>
      <c r="F108" s="7"/>
      <c r="G108" s="7">
        <v>450000</v>
      </c>
      <c r="H108" s="7">
        <v>3550000</v>
      </c>
      <c r="I108" s="7"/>
      <c r="J108" s="7"/>
      <c r="K108" s="7">
        <v>450000</v>
      </c>
      <c r="L108" s="7"/>
      <c r="M108" s="7">
        <v>3550000</v>
      </c>
    </row>
    <row r="109" spans="1:13" ht="13.5" thickBot="1">
      <c r="A109" s="2"/>
      <c r="B109" s="2"/>
      <c r="C109" s="2"/>
      <c r="D109" s="2">
        <v>426121</v>
      </c>
      <c r="E109" s="1" t="s">
        <v>101</v>
      </c>
      <c r="F109" s="7"/>
      <c r="G109" s="7"/>
      <c r="H109" s="7">
        <v>15000</v>
      </c>
      <c r="I109" s="7"/>
      <c r="J109" s="7"/>
      <c r="K109" s="7"/>
      <c r="L109" s="7"/>
      <c r="M109" s="7">
        <v>15000</v>
      </c>
    </row>
    <row r="110" spans="1:13" ht="13.5" thickBot="1">
      <c r="A110" s="2"/>
      <c r="B110" s="2"/>
      <c r="C110" s="2"/>
      <c r="D110" s="2">
        <v>426124</v>
      </c>
      <c r="E110" s="1" t="s">
        <v>102</v>
      </c>
      <c r="F110" s="7"/>
      <c r="G110" s="7"/>
      <c r="H110" s="7">
        <v>200000</v>
      </c>
      <c r="I110" s="7"/>
      <c r="J110" s="7"/>
      <c r="K110" s="7"/>
      <c r="L110" s="7"/>
      <c r="M110" s="7">
        <v>200000</v>
      </c>
    </row>
    <row r="111" spans="1:13" ht="13.5" thickBot="1">
      <c r="A111" s="2"/>
      <c r="B111" s="2"/>
      <c r="C111" s="2"/>
      <c r="D111" s="2">
        <v>426311</v>
      </c>
      <c r="E111" s="1" t="s">
        <v>103</v>
      </c>
      <c r="F111" s="7"/>
      <c r="G111" s="7">
        <v>110000</v>
      </c>
      <c r="H111" s="7">
        <v>290000</v>
      </c>
      <c r="I111" s="7"/>
      <c r="J111" s="7"/>
      <c r="K111" s="7">
        <v>110000</v>
      </c>
      <c r="L111" s="7"/>
      <c r="M111" s="7">
        <v>290000</v>
      </c>
    </row>
    <row r="112" spans="1:13" ht="13.5" thickBot="1">
      <c r="A112" s="2"/>
      <c r="B112" s="2"/>
      <c r="C112" s="2"/>
      <c r="D112" s="2">
        <v>426312</v>
      </c>
      <c r="E112" s="1" t="s">
        <v>104</v>
      </c>
      <c r="F112" s="7"/>
      <c r="G112" s="7"/>
      <c r="H112" s="7">
        <v>40000</v>
      </c>
      <c r="I112" s="7"/>
      <c r="J112" s="7"/>
      <c r="K112" s="7"/>
      <c r="L112" s="7"/>
      <c r="M112" s="7">
        <v>40000</v>
      </c>
    </row>
    <row r="113" spans="1:13" ht="13.5" thickBot="1">
      <c r="A113" s="2"/>
      <c r="B113" s="2"/>
      <c r="C113" s="2"/>
      <c r="D113" s="2">
        <v>426411</v>
      </c>
      <c r="E113" s="1" t="s">
        <v>105</v>
      </c>
      <c r="F113" s="7"/>
      <c r="G113" s="7">
        <v>21000</v>
      </c>
      <c r="H113" s="7">
        <v>154000</v>
      </c>
      <c r="I113" s="7"/>
      <c r="J113" s="7"/>
      <c r="K113" s="7">
        <v>21000</v>
      </c>
      <c r="L113" s="7"/>
      <c r="M113" s="7">
        <v>154000</v>
      </c>
    </row>
    <row r="114" spans="1:13" ht="13.5" thickBot="1">
      <c r="A114" s="2"/>
      <c r="B114" s="2"/>
      <c r="C114" s="2"/>
      <c r="D114" s="2">
        <v>426611</v>
      </c>
      <c r="E114" s="1" t="s">
        <v>106</v>
      </c>
      <c r="F114" s="7"/>
      <c r="G114" s="7">
        <v>130000</v>
      </c>
      <c r="H114" s="7">
        <v>170000</v>
      </c>
      <c r="I114" s="7"/>
      <c r="J114" s="7"/>
      <c r="K114" s="7">
        <v>130000</v>
      </c>
      <c r="L114" s="7">
        <v>704433.96</v>
      </c>
      <c r="M114" s="7">
        <v>170000</v>
      </c>
    </row>
    <row r="115" spans="1:13" ht="13.5" thickBot="1">
      <c r="A115" s="2"/>
      <c r="B115" s="2"/>
      <c r="C115" s="2"/>
      <c r="D115" s="2">
        <v>426811</v>
      </c>
      <c r="E115" s="1" t="s">
        <v>107</v>
      </c>
      <c r="F115" s="7"/>
      <c r="G115" s="7">
        <v>13000</v>
      </c>
      <c r="H115" s="7">
        <v>202000</v>
      </c>
      <c r="I115" s="7"/>
      <c r="J115" s="7"/>
      <c r="K115" s="7">
        <v>13000</v>
      </c>
      <c r="L115" s="7"/>
      <c r="M115" s="7">
        <v>202000</v>
      </c>
    </row>
    <row r="116" spans="1:13" ht="13.5" thickBot="1">
      <c r="A116" s="2"/>
      <c r="B116" s="2"/>
      <c r="C116" s="2"/>
      <c r="D116" s="2">
        <v>426812</v>
      </c>
      <c r="E116" s="1" t="s">
        <v>108</v>
      </c>
      <c r="F116" s="7"/>
      <c r="G116" s="7"/>
      <c r="H116" s="7">
        <v>10000</v>
      </c>
      <c r="I116" s="7"/>
      <c r="J116" s="7"/>
      <c r="K116" s="7"/>
      <c r="L116" s="7"/>
      <c r="M116" s="7">
        <v>10000</v>
      </c>
    </row>
    <row r="117" spans="1:13" ht="13.5" thickBot="1">
      <c r="A117" s="2"/>
      <c r="B117" s="2"/>
      <c r="C117" s="2"/>
      <c r="D117" s="2">
        <v>426819</v>
      </c>
      <c r="E117" s="1" t="s">
        <v>109</v>
      </c>
      <c r="F117" s="7"/>
      <c r="G117" s="7"/>
      <c r="H117" s="7">
        <v>700000</v>
      </c>
      <c r="I117" s="7"/>
      <c r="J117" s="7"/>
      <c r="K117" s="7"/>
      <c r="L117" s="7"/>
      <c r="M117" s="7">
        <v>700000</v>
      </c>
    </row>
    <row r="118" spans="1:13" ht="13.5" thickBot="1">
      <c r="A118" s="2"/>
      <c r="B118" s="2"/>
      <c r="C118" s="2"/>
      <c r="D118" s="2">
        <v>426919</v>
      </c>
      <c r="E118" s="1" t="s">
        <v>110</v>
      </c>
      <c r="F118" s="7"/>
      <c r="G118" s="7"/>
      <c r="H118" s="7">
        <v>3945000</v>
      </c>
      <c r="I118" s="7"/>
      <c r="J118" s="7"/>
      <c r="K118" s="7"/>
      <c r="L118" s="7"/>
      <c r="M118" s="7">
        <v>3945000</v>
      </c>
    </row>
    <row r="119" spans="1:13" ht="13.5" thickBot="1">
      <c r="A119" s="2"/>
      <c r="B119" s="2"/>
      <c r="C119" s="2"/>
      <c r="D119" s="2"/>
      <c r="E119" s="1"/>
      <c r="F119" s="7"/>
      <c r="G119" s="7"/>
      <c r="H119" s="7"/>
      <c r="I119" s="7"/>
      <c r="J119" s="7"/>
      <c r="K119" s="7"/>
      <c r="L119" s="7"/>
      <c r="M119" s="7"/>
    </row>
    <row r="120" spans="1:13" ht="19.5" thickBot="1">
      <c r="A120" s="14">
        <v>12</v>
      </c>
      <c r="B120" s="2"/>
      <c r="C120" s="14">
        <v>444</v>
      </c>
      <c r="D120" s="14"/>
      <c r="E120" s="16" t="s">
        <v>17</v>
      </c>
      <c r="F120" s="17">
        <v>3000</v>
      </c>
      <c r="G120" s="17"/>
      <c r="H120" s="17">
        <f>SUM(H121:H122)</f>
        <v>3000</v>
      </c>
      <c r="I120" s="17"/>
      <c r="J120" s="13">
        <f>SUM(K120:M120)</f>
        <v>3000</v>
      </c>
      <c r="K120" s="17">
        <f>SUM(K121)</f>
        <v>0</v>
      </c>
      <c r="L120" s="17">
        <f>SUM(L121)</f>
        <v>0</v>
      </c>
      <c r="M120" s="17">
        <f>SUM(M121:M122)</f>
        <v>3000</v>
      </c>
    </row>
    <row r="121" spans="1:13" ht="13.5" thickBot="1">
      <c r="A121" s="2"/>
      <c r="B121" s="2"/>
      <c r="C121" s="2"/>
      <c r="D121" s="2">
        <v>444111</v>
      </c>
      <c r="E121" s="1" t="s">
        <v>117</v>
      </c>
      <c r="F121" s="7"/>
      <c r="G121" s="7"/>
      <c r="H121" s="7">
        <v>2000</v>
      </c>
      <c r="I121" s="7"/>
      <c r="J121" s="7"/>
      <c r="K121" s="7"/>
      <c r="L121" s="7"/>
      <c r="M121" s="7">
        <v>2000</v>
      </c>
    </row>
    <row r="122" spans="1:13" ht="13.5" thickBot="1">
      <c r="A122" s="2"/>
      <c r="B122" s="2"/>
      <c r="C122" s="2"/>
      <c r="D122" s="2">
        <v>444211</v>
      </c>
      <c r="E122" s="1" t="s">
        <v>150</v>
      </c>
      <c r="F122" s="7"/>
      <c r="G122" s="7"/>
      <c r="H122" s="7">
        <v>1000</v>
      </c>
      <c r="I122" s="7"/>
      <c r="J122" s="7"/>
      <c r="K122" s="7"/>
      <c r="L122" s="7"/>
      <c r="M122" s="7">
        <v>1000</v>
      </c>
    </row>
    <row r="123" spans="1:13" ht="13.5" thickBot="1">
      <c r="A123" s="2"/>
      <c r="B123" s="2"/>
      <c r="C123" s="2"/>
      <c r="D123" s="2"/>
      <c r="E123" s="1"/>
      <c r="F123" s="7"/>
      <c r="G123" s="7"/>
      <c r="H123" s="7"/>
      <c r="I123" s="7"/>
      <c r="J123" s="7"/>
      <c r="K123" s="7"/>
      <c r="L123" s="7"/>
      <c r="M123" s="7"/>
    </row>
    <row r="124" spans="1:13" ht="19.5" thickBot="1">
      <c r="A124" s="14">
        <v>13</v>
      </c>
      <c r="B124" s="2"/>
      <c r="C124" s="14">
        <v>482</v>
      </c>
      <c r="D124" s="14"/>
      <c r="E124" s="16" t="s">
        <v>18</v>
      </c>
      <c r="F124" s="17">
        <v>250000</v>
      </c>
      <c r="G124" s="17"/>
      <c r="H124" s="17">
        <v>250000</v>
      </c>
      <c r="I124" s="17"/>
      <c r="J124" s="13">
        <f>SUM(K124:M124)</f>
        <v>250000</v>
      </c>
      <c r="K124" s="17">
        <f>SUM(K125:K130)</f>
        <v>0</v>
      </c>
      <c r="L124" s="17">
        <f>SUM(L125:L130)</f>
        <v>0</v>
      </c>
      <c r="M124" s="17">
        <f>SUM(M125:M130)</f>
        <v>250000</v>
      </c>
    </row>
    <row r="125" spans="1:13" ht="13.5" thickBot="1">
      <c r="A125" s="2"/>
      <c r="B125" s="2"/>
      <c r="C125" s="2"/>
      <c r="D125" s="2">
        <v>482111</v>
      </c>
      <c r="E125" s="1" t="s">
        <v>118</v>
      </c>
      <c r="F125" s="7"/>
      <c r="G125" s="7"/>
      <c r="H125" s="7">
        <v>60000</v>
      </c>
      <c r="I125" s="7"/>
      <c r="J125" s="7"/>
      <c r="K125" s="7"/>
      <c r="L125" s="7"/>
      <c r="M125" s="7">
        <v>60000</v>
      </c>
    </row>
    <row r="126" spans="1:13" ht="13.5" thickBot="1">
      <c r="A126" s="2"/>
      <c r="B126" s="2"/>
      <c r="C126" s="2"/>
      <c r="D126" s="2">
        <v>482141</v>
      </c>
      <c r="E126" s="1" t="s">
        <v>119</v>
      </c>
      <c r="F126" s="7"/>
      <c r="G126" s="7"/>
      <c r="H126" s="7">
        <v>30000</v>
      </c>
      <c r="I126" s="7"/>
      <c r="J126" s="7"/>
      <c r="K126" s="7"/>
      <c r="L126" s="7"/>
      <c r="M126" s="7">
        <v>30000</v>
      </c>
    </row>
    <row r="127" spans="1:13" ht="13.5" thickBot="1">
      <c r="A127" s="2"/>
      <c r="B127" s="2"/>
      <c r="C127" s="2"/>
      <c r="D127" s="2">
        <v>482191</v>
      </c>
      <c r="E127" s="1" t="s">
        <v>120</v>
      </c>
      <c r="F127" s="7"/>
      <c r="G127" s="7"/>
      <c r="H127" s="7">
        <v>106000</v>
      </c>
      <c r="I127" s="7"/>
      <c r="J127" s="7"/>
      <c r="K127" s="7"/>
      <c r="L127" s="7"/>
      <c r="M127" s="7">
        <v>106000</v>
      </c>
    </row>
    <row r="128" spans="1:13" ht="13.5" thickBot="1">
      <c r="A128" s="2"/>
      <c r="B128" s="2"/>
      <c r="C128" s="2"/>
      <c r="D128" s="2">
        <v>482211</v>
      </c>
      <c r="E128" s="1" t="s">
        <v>121</v>
      </c>
      <c r="F128" s="7"/>
      <c r="G128" s="7"/>
      <c r="H128" s="7">
        <v>6000</v>
      </c>
      <c r="I128" s="7"/>
      <c r="J128" s="7"/>
      <c r="K128" s="7"/>
      <c r="L128" s="7"/>
      <c r="M128" s="7">
        <v>6000</v>
      </c>
    </row>
    <row r="129" spans="1:13" ht="13.5" thickBot="1">
      <c r="A129" s="2"/>
      <c r="B129" s="2"/>
      <c r="C129" s="2"/>
      <c r="D129" s="2">
        <v>482231</v>
      </c>
      <c r="E129" s="1" t="s">
        <v>122</v>
      </c>
      <c r="F129" s="7"/>
      <c r="G129" s="7"/>
      <c r="H129" s="7">
        <v>8000</v>
      </c>
      <c r="I129" s="7"/>
      <c r="J129" s="7"/>
      <c r="K129" s="7"/>
      <c r="L129" s="7"/>
      <c r="M129" s="7">
        <v>8000</v>
      </c>
    </row>
    <row r="130" spans="1:13" ht="13.5" thickBot="1">
      <c r="A130" s="2"/>
      <c r="B130" s="2"/>
      <c r="C130" s="2"/>
      <c r="D130" s="2">
        <v>482251</v>
      </c>
      <c r="E130" s="1" t="s">
        <v>123</v>
      </c>
      <c r="F130" s="7"/>
      <c r="G130" s="7"/>
      <c r="H130" s="7">
        <v>40000</v>
      </c>
      <c r="I130" s="7"/>
      <c r="J130" s="7"/>
      <c r="K130" s="7"/>
      <c r="L130" s="7"/>
      <c r="M130" s="7">
        <v>40000</v>
      </c>
    </row>
    <row r="131" spans="1:13" ht="13.5" thickBot="1">
      <c r="A131" s="2"/>
      <c r="B131" s="2"/>
      <c r="C131" s="2"/>
      <c r="D131" s="2"/>
      <c r="E131" s="1"/>
      <c r="F131" s="7"/>
      <c r="G131" s="7"/>
      <c r="H131" s="7"/>
      <c r="I131" s="7"/>
      <c r="J131" s="7"/>
      <c r="K131" s="7"/>
      <c r="L131" s="7"/>
      <c r="M131" s="7"/>
    </row>
    <row r="132" spans="1:13" ht="13.5" thickBot="1">
      <c r="A132" s="2"/>
      <c r="B132" s="2"/>
      <c r="C132" s="2"/>
      <c r="D132" s="2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9.5" thickBot="1">
      <c r="A133" s="14">
        <v>14</v>
      </c>
      <c r="B133" s="14">
        <v>5</v>
      </c>
      <c r="C133" s="14"/>
      <c r="D133" s="14"/>
      <c r="E133" s="16" t="s">
        <v>8</v>
      </c>
      <c r="F133" s="26">
        <f>F135+F144</f>
        <v>62997000</v>
      </c>
      <c r="G133" s="17"/>
      <c r="H133" s="26">
        <f>H135+H144</f>
        <v>62997000</v>
      </c>
      <c r="I133" s="17"/>
      <c r="J133" s="17">
        <f>J135+J144</f>
        <v>75797216.28</v>
      </c>
      <c r="K133" s="17">
        <f>K135+K144</f>
        <v>0</v>
      </c>
      <c r="L133" s="17">
        <f>L135+L144</f>
        <v>11624308.28</v>
      </c>
      <c r="M133" s="17">
        <f>M135+M144</f>
        <v>64172908</v>
      </c>
    </row>
    <row r="134" spans="1:13" ht="13.5" thickBot="1">
      <c r="A134" s="2"/>
      <c r="B134" s="2"/>
      <c r="C134" s="2"/>
      <c r="D134" s="2"/>
      <c r="E134" s="1"/>
      <c r="F134" s="7"/>
      <c r="G134" s="7"/>
      <c r="H134" s="7"/>
      <c r="I134" s="7"/>
      <c r="J134" s="7"/>
      <c r="K134" s="7"/>
      <c r="L134" s="7"/>
      <c r="M134" s="7"/>
    </row>
    <row r="135" spans="1:13" s="18" customFormat="1" ht="16.5" thickBot="1">
      <c r="A135" s="11"/>
      <c r="B135" s="11"/>
      <c r="C135" s="11">
        <v>512</v>
      </c>
      <c r="D135" s="11"/>
      <c r="E135" s="12" t="s">
        <v>124</v>
      </c>
      <c r="F135" s="27">
        <f>G135+H135</f>
        <v>55997000</v>
      </c>
      <c r="G135" s="13"/>
      <c r="H135" s="27">
        <f>SUM(H136:H143)</f>
        <v>55997000</v>
      </c>
      <c r="I135" s="13"/>
      <c r="J135" s="13">
        <f>SUM(K135:M135)</f>
        <v>68797216.28</v>
      </c>
      <c r="K135" s="13">
        <f>SUM(K136:K142)</f>
        <v>0</v>
      </c>
      <c r="L135" s="13">
        <f>SUM(L136:L142)</f>
        <v>11624308.28</v>
      </c>
      <c r="M135" s="13">
        <f>SUM(M136:M142)</f>
        <v>57172908</v>
      </c>
    </row>
    <row r="136" spans="1:13" ht="13.5" thickBot="1">
      <c r="A136" s="2"/>
      <c r="B136" s="2"/>
      <c r="C136" s="2"/>
      <c r="D136" s="2">
        <v>512211</v>
      </c>
      <c r="E136" s="1" t="s">
        <v>125</v>
      </c>
      <c r="F136" s="7"/>
      <c r="G136" s="7"/>
      <c r="H136" s="7">
        <v>4800000</v>
      </c>
      <c r="I136" s="7"/>
      <c r="J136" s="7"/>
      <c r="K136" s="7"/>
      <c r="L136" s="7"/>
      <c r="M136" s="7">
        <v>4800000</v>
      </c>
    </row>
    <row r="137" spans="1:13" ht="13.5" thickBot="1">
      <c r="A137" s="2"/>
      <c r="B137" s="2"/>
      <c r="C137" s="2"/>
      <c r="D137" s="2">
        <v>512212</v>
      </c>
      <c r="E137" s="1" t="s">
        <v>126</v>
      </c>
      <c r="F137" s="7"/>
      <c r="G137" s="7"/>
      <c r="H137" s="7">
        <v>840000</v>
      </c>
      <c r="I137" s="7"/>
      <c r="J137" s="7"/>
      <c r="K137" s="7"/>
      <c r="L137" s="7"/>
      <c r="M137" s="7">
        <v>840000</v>
      </c>
    </row>
    <row r="138" spans="1:13" ht="13.5" thickBot="1">
      <c r="A138" s="2"/>
      <c r="B138" s="2"/>
      <c r="C138" s="2"/>
      <c r="D138" s="2">
        <v>512221</v>
      </c>
      <c r="E138" s="1" t="s">
        <v>127</v>
      </c>
      <c r="F138" s="7"/>
      <c r="G138" s="7"/>
      <c r="H138" s="7">
        <v>26000000</v>
      </c>
      <c r="I138" s="7"/>
      <c r="J138" s="7"/>
      <c r="K138" s="7"/>
      <c r="L138" s="7"/>
      <c r="M138" s="7">
        <v>26000000</v>
      </c>
    </row>
    <row r="139" spans="1:13" ht="13.5" thickBot="1">
      <c r="A139" s="2"/>
      <c r="B139" s="2"/>
      <c r="C139" s="2"/>
      <c r="D139" s="2">
        <v>512223</v>
      </c>
      <c r="E139" s="1" t="s">
        <v>128</v>
      </c>
      <c r="F139" s="7"/>
      <c r="G139" s="7"/>
      <c r="H139" s="7">
        <v>10200000</v>
      </c>
      <c r="I139" s="7"/>
      <c r="J139" s="7"/>
      <c r="K139" s="7"/>
      <c r="L139" s="7"/>
      <c r="M139" s="7">
        <v>10200000</v>
      </c>
    </row>
    <row r="140" spans="1:13" ht="13.5" thickBot="1">
      <c r="A140" s="2"/>
      <c r="B140" s="2"/>
      <c r="C140" s="2"/>
      <c r="D140" s="2">
        <v>512241</v>
      </c>
      <c r="E140" s="1" t="s">
        <v>129</v>
      </c>
      <c r="F140" s="7"/>
      <c r="G140" s="7"/>
      <c r="H140" s="7">
        <v>557000</v>
      </c>
      <c r="I140" s="7"/>
      <c r="J140" s="7"/>
      <c r="K140" s="7"/>
      <c r="L140" s="7"/>
      <c r="M140" s="7">
        <v>557000</v>
      </c>
    </row>
    <row r="141" spans="1:13" ht="13.5" thickBot="1">
      <c r="A141" s="2"/>
      <c r="B141" s="2"/>
      <c r="C141" s="2"/>
      <c r="D141" s="2">
        <v>512251</v>
      </c>
      <c r="E141" s="1" t="s">
        <v>130</v>
      </c>
      <c r="F141" s="7"/>
      <c r="G141" s="7"/>
      <c r="H141" s="7">
        <v>1000000</v>
      </c>
      <c r="I141" s="7"/>
      <c r="J141" s="7"/>
      <c r="K141" s="7"/>
      <c r="L141" s="7"/>
      <c r="M141" s="7">
        <v>1000000</v>
      </c>
    </row>
    <row r="142" spans="1:13" ht="13.5" thickBot="1">
      <c r="A142" s="2"/>
      <c r="B142" s="2"/>
      <c r="C142" s="2"/>
      <c r="D142" s="2">
        <v>512611</v>
      </c>
      <c r="E142" s="1" t="s">
        <v>131</v>
      </c>
      <c r="F142" s="7"/>
      <c r="G142" s="7"/>
      <c r="H142" s="25">
        <v>12600000</v>
      </c>
      <c r="I142" s="25"/>
      <c r="J142" s="7"/>
      <c r="K142" s="7"/>
      <c r="L142" s="7">
        <v>11624308.28</v>
      </c>
      <c r="M142" s="7">
        <v>13775908</v>
      </c>
    </row>
    <row r="143" spans="1:13" ht="13.5" thickBot="1">
      <c r="A143" s="2"/>
      <c r="B143" s="2"/>
      <c r="C143" s="2"/>
      <c r="D143" s="2"/>
      <c r="E143" s="1"/>
      <c r="F143" s="7"/>
      <c r="G143" s="7"/>
      <c r="H143" s="7"/>
      <c r="I143" s="7"/>
      <c r="J143" s="7"/>
      <c r="K143" s="7"/>
      <c r="L143" s="7"/>
      <c r="M143" s="7"/>
    </row>
    <row r="144" spans="1:13" s="18" customFormat="1" ht="16.5" thickBot="1">
      <c r="A144" s="11"/>
      <c r="B144" s="11"/>
      <c r="C144" s="11">
        <v>515</v>
      </c>
      <c r="D144" s="11"/>
      <c r="E144" s="12" t="s">
        <v>132</v>
      </c>
      <c r="F144" s="13">
        <f>G144+H144</f>
        <v>7000000</v>
      </c>
      <c r="G144" s="13"/>
      <c r="H144" s="13">
        <v>7000000</v>
      </c>
      <c r="I144" s="13"/>
      <c r="J144" s="13">
        <f>SUM(K144:M144)</f>
        <v>7000000</v>
      </c>
      <c r="K144" s="13">
        <f>SUM(K145)</f>
        <v>0</v>
      </c>
      <c r="L144" s="13">
        <f>SUM(L145)</f>
        <v>0</v>
      </c>
      <c r="M144" s="13">
        <f>SUM(M145)</f>
        <v>7000000</v>
      </c>
    </row>
    <row r="145" spans="1:13" ht="13.5" thickBot="1">
      <c r="A145" s="2"/>
      <c r="B145" s="2"/>
      <c r="C145" s="2"/>
      <c r="D145" s="2">
        <v>515111</v>
      </c>
      <c r="E145" s="1" t="s">
        <v>133</v>
      </c>
      <c r="F145" s="7"/>
      <c r="G145" s="7"/>
      <c r="H145" s="7">
        <v>7000000</v>
      </c>
      <c r="I145" s="7"/>
      <c r="J145" s="7"/>
      <c r="K145" s="7"/>
      <c r="L145" s="7"/>
      <c r="M145" s="7">
        <v>7000000</v>
      </c>
    </row>
    <row r="146" spans="1:13" ht="13.5" thickBot="1">
      <c r="A146" s="2"/>
      <c r="B146" s="2"/>
      <c r="C146" s="2"/>
      <c r="D146" s="2"/>
      <c r="E146" s="1"/>
      <c r="F146" s="7"/>
      <c r="G146" s="7"/>
      <c r="H146" s="7"/>
      <c r="I146" s="7"/>
      <c r="J146" s="7"/>
      <c r="K146" s="7"/>
      <c r="L146" s="7"/>
      <c r="M146" s="7"/>
    </row>
    <row r="147" spans="1:13" ht="13.5" thickBot="1">
      <c r="A147" s="4"/>
      <c r="B147" s="2"/>
      <c r="C147" s="2"/>
      <c r="D147" s="2"/>
      <c r="E147" s="1"/>
      <c r="F147" s="7"/>
      <c r="G147" s="7"/>
      <c r="H147" s="7"/>
      <c r="I147" s="7"/>
      <c r="J147" s="7"/>
      <c r="K147" s="7"/>
      <c r="L147" s="7"/>
      <c r="M147" s="7"/>
    </row>
    <row r="148" spans="1:13" s="22" customFormat="1" ht="21" thickBot="1">
      <c r="A148" s="20"/>
      <c r="B148" s="20"/>
      <c r="C148" s="20"/>
      <c r="D148" s="20"/>
      <c r="E148" s="21" t="s">
        <v>3</v>
      </c>
      <c r="F148" s="28">
        <f>F133+F11+F19+F34+F37+F40+F43+F47+F61+F74+F91+F98+F107+F120+F124</f>
        <v>960950000</v>
      </c>
      <c r="G148" s="28">
        <f aca="true" t="shared" si="1" ref="G148:M148">G133+G11+G19+G34+G37+G40+G43+G47+G61+G74+G91+G98+G107+G120+G124</f>
        <v>524100000</v>
      </c>
      <c r="H148" s="28">
        <f t="shared" si="1"/>
        <v>436850000</v>
      </c>
      <c r="I148" s="28"/>
      <c r="J148" s="28">
        <f t="shared" si="1"/>
        <v>994989600.0600001</v>
      </c>
      <c r="K148" s="28">
        <f t="shared" si="1"/>
        <v>524100000</v>
      </c>
      <c r="L148" s="28">
        <f t="shared" si="1"/>
        <v>23880425.38</v>
      </c>
      <c r="M148" s="28">
        <f t="shared" si="1"/>
        <v>447009174.67999995</v>
      </c>
    </row>
    <row r="149" spans="1:10" ht="12.75">
      <c r="A149" s="19"/>
      <c r="B149" s="5"/>
      <c r="C149" s="5"/>
      <c r="G149" s="5"/>
      <c r="H149" s="5"/>
      <c r="I149" s="5"/>
      <c r="J149" s="5"/>
    </row>
    <row r="150" spans="1:10" ht="12.75">
      <c r="A150" s="5"/>
      <c r="B150" s="10"/>
      <c r="C150" s="10"/>
      <c r="D150" s="8" t="s">
        <v>19</v>
      </c>
      <c r="E150" s="8"/>
      <c r="G150" s="5"/>
      <c r="H150" s="5"/>
      <c r="I150" s="5"/>
      <c r="J150" s="5"/>
    </row>
    <row r="151" spans="1:10" ht="12.75">
      <c r="A151" s="5"/>
      <c r="G151" s="5"/>
      <c r="H151" s="5"/>
      <c r="I151" s="5"/>
      <c r="J151" s="5"/>
    </row>
    <row r="152" spans="1:10" ht="12.75">
      <c r="A152" s="6">
        <v>1</v>
      </c>
      <c r="D152" s="9" t="s">
        <v>29</v>
      </c>
      <c r="G152" s="5"/>
      <c r="H152" s="5"/>
      <c r="I152" s="5"/>
      <c r="J152" s="5"/>
    </row>
    <row r="153" spans="1:10" ht="12.75">
      <c r="A153">
        <v>2</v>
      </c>
      <c r="D153" s="9" t="s">
        <v>30</v>
      </c>
      <c r="G153" s="5"/>
      <c r="H153" s="5"/>
      <c r="I153" s="5"/>
      <c r="J153" s="5"/>
    </row>
    <row r="154" spans="1:10" ht="12.75">
      <c r="A154">
        <v>2</v>
      </c>
      <c r="D154" s="9" t="s">
        <v>31</v>
      </c>
      <c r="G154" s="5"/>
      <c r="H154" s="5"/>
      <c r="I154" s="5"/>
      <c r="J154" s="5"/>
    </row>
    <row r="155" spans="1:10" ht="12.75">
      <c r="A155">
        <v>4</v>
      </c>
      <c r="D155" t="s">
        <v>20</v>
      </c>
      <c r="G155" s="5"/>
      <c r="H155" s="5"/>
      <c r="I155" s="5"/>
      <c r="J155" s="5"/>
    </row>
    <row r="156" spans="1:10" ht="12.75">
      <c r="A156">
        <v>5</v>
      </c>
      <c r="D156" t="s">
        <v>28</v>
      </c>
      <c r="G156" s="5"/>
      <c r="H156" s="5"/>
      <c r="I156" s="5"/>
      <c r="J156" s="5"/>
    </row>
    <row r="157" spans="1:10" ht="12.75">
      <c r="A157">
        <v>6</v>
      </c>
      <c r="D157" t="s">
        <v>135</v>
      </c>
      <c r="G157" s="5"/>
      <c r="H157" s="5"/>
      <c r="I157" s="5"/>
      <c r="J157" s="5"/>
    </row>
    <row r="158" spans="1:10" ht="12.75">
      <c r="A158">
        <v>7</v>
      </c>
      <c r="D158" t="s">
        <v>21</v>
      </c>
      <c r="G158" s="5"/>
      <c r="H158" s="5"/>
      <c r="I158" s="5"/>
      <c r="J158" s="5"/>
    </row>
    <row r="159" spans="1:10" ht="12.75">
      <c r="A159">
        <v>8</v>
      </c>
      <c r="D159" t="s">
        <v>22</v>
      </c>
      <c r="G159" s="5"/>
      <c r="H159" s="5"/>
      <c r="I159" s="5"/>
      <c r="J159" s="5"/>
    </row>
    <row r="160" spans="4:10" ht="12.75">
      <c r="D160" t="s">
        <v>23</v>
      </c>
      <c r="G160" s="5"/>
      <c r="H160" s="5"/>
      <c r="I160" s="5"/>
      <c r="J160" s="5"/>
    </row>
    <row r="161" spans="1:10" ht="12.75">
      <c r="A161">
        <v>9</v>
      </c>
      <c r="D161" s="9" t="s">
        <v>79</v>
      </c>
      <c r="G161" s="5"/>
      <c r="H161" s="5"/>
      <c r="I161" s="5"/>
      <c r="J161" s="5"/>
    </row>
    <row r="162" spans="4:10" ht="12.75">
      <c r="D162" s="9" t="s">
        <v>80</v>
      </c>
      <c r="G162" s="5"/>
      <c r="H162" s="5"/>
      <c r="I162" s="5"/>
      <c r="J162" s="5"/>
    </row>
    <row r="163" spans="1:10" ht="12.75">
      <c r="A163">
        <v>10</v>
      </c>
      <c r="D163" t="s">
        <v>24</v>
      </c>
      <c r="G163" s="5"/>
      <c r="H163" s="5"/>
      <c r="I163" s="5"/>
      <c r="J163" s="5"/>
    </row>
    <row r="164" spans="1:10" ht="12.75">
      <c r="A164">
        <v>11</v>
      </c>
      <c r="D164" t="s">
        <v>25</v>
      </c>
      <c r="G164" s="5"/>
      <c r="H164" s="5"/>
      <c r="I164" s="5"/>
      <c r="J164" s="5"/>
    </row>
    <row r="165" spans="1:10" ht="12.75">
      <c r="A165">
        <v>12</v>
      </c>
      <c r="D165" t="s">
        <v>134</v>
      </c>
      <c r="G165" s="5"/>
      <c r="H165" s="5"/>
      <c r="I165" s="5"/>
      <c r="J165" s="5"/>
    </row>
    <row r="166" spans="1:10" ht="12.75">
      <c r="A166">
        <v>13</v>
      </c>
      <c r="D166" t="s">
        <v>26</v>
      </c>
      <c r="G166" s="5"/>
      <c r="H166" s="5"/>
      <c r="I166" s="5"/>
      <c r="J166" s="5"/>
    </row>
    <row r="167" spans="1:10" ht="12.75">
      <c r="A167">
        <v>14</v>
      </c>
      <c r="D167" t="s">
        <v>27</v>
      </c>
      <c r="G167" s="5"/>
      <c r="H167" s="5"/>
      <c r="I167" s="5"/>
      <c r="J167" s="5"/>
    </row>
    <row r="168" spans="1:10" ht="12.75">
      <c r="A168">
        <v>15</v>
      </c>
      <c r="D168" t="s">
        <v>32</v>
      </c>
      <c r="G168" s="5"/>
      <c r="H168" s="5"/>
      <c r="I168" s="5"/>
      <c r="J168" s="5"/>
    </row>
    <row r="169" spans="7:10" ht="12.75">
      <c r="G169" s="5"/>
      <c r="H169" s="5"/>
      <c r="I169" s="5"/>
      <c r="J169" s="5"/>
    </row>
    <row r="170" spans="7:10" ht="12.75">
      <c r="G170" s="5"/>
      <c r="H170" s="5"/>
      <c r="I170" s="5"/>
      <c r="J170" s="5"/>
    </row>
    <row r="171" spans="7:10" ht="12.75">
      <c r="G171" s="5"/>
      <c r="H171" s="5"/>
      <c r="I171" s="5"/>
      <c r="J171" s="5"/>
    </row>
    <row r="172" spans="7:10" ht="12.75">
      <c r="G172" s="5"/>
      <c r="H172" s="5"/>
      <c r="I172" s="5"/>
      <c r="J172" s="5"/>
    </row>
    <row r="173" spans="7:10" ht="12.75">
      <c r="G173" s="5"/>
      <c r="H173" s="5"/>
      <c r="I173" s="5"/>
      <c r="J173" s="5"/>
    </row>
    <row r="174" spans="7:10" ht="12.75">
      <c r="G174" s="5"/>
      <c r="H174" s="5"/>
      <c r="I174" s="5"/>
      <c r="J174" s="5"/>
    </row>
    <row r="175" spans="7:10" ht="12.75">
      <c r="G175" s="5"/>
      <c r="H175" s="5"/>
      <c r="I175" s="5"/>
      <c r="J175" s="5"/>
    </row>
    <row r="176" spans="7:10" ht="12.75">
      <c r="G176" s="5"/>
      <c r="H176" s="5"/>
      <c r="I176" s="5"/>
      <c r="J176" s="5"/>
    </row>
    <row r="177" spans="8:11" ht="12.75">
      <c r="H177" s="5"/>
      <c r="I177" s="5"/>
      <c r="J177" s="5"/>
      <c r="K177" s="5"/>
    </row>
    <row r="178" spans="8:10" ht="12.75">
      <c r="H178" s="5"/>
      <c r="I178" s="5"/>
      <c r="J178" s="5"/>
    </row>
    <row r="179" spans="7:10" ht="12.75">
      <c r="G179" s="5"/>
      <c r="H179" s="5"/>
      <c r="I179" s="5"/>
      <c r="J179" s="5"/>
    </row>
    <row r="180" spans="7:10" ht="12.75">
      <c r="G180" s="5"/>
      <c r="H180" s="5"/>
      <c r="I180" s="5"/>
      <c r="J180" s="5"/>
    </row>
    <row r="181" spans="7:10" ht="12.75">
      <c r="G181" s="5"/>
      <c r="H181" s="5"/>
      <c r="I181" s="5"/>
      <c r="J181" s="5"/>
    </row>
    <row r="182" spans="7:10" ht="12.75">
      <c r="G182" s="5"/>
      <c r="H182" s="5"/>
      <c r="I182" s="5"/>
      <c r="J182" s="5"/>
    </row>
    <row r="183" spans="7:10" ht="12.75">
      <c r="G183" s="5"/>
      <c r="H183" s="5"/>
      <c r="I183" s="5"/>
      <c r="J183" s="5"/>
    </row>
    <row r="184" spans="7:10" ht="12.75">
      <c r="G184" s="5"/>
      <c r="H184" s="5"/>
      <c r="I184" s="5"/>
      <c r="J184" s="5"/>
    </row>
    <row r="185" spans="7:10" ht="12.75">
      <c r="G185" s="5"/>
      <c r="H185" s="5"/>
      <c r="I185" s="5"/>
      <c r="J185" s="5"/>
    </row>
  </sheetData>
  <sheetProtection/>
  <mergeCells count="2">
    <mergeCell ref="J4:M4"/>
    <mergeCell ref="A2:M2"/>
  </mergeCells>
  <printOptions/>
  <pageMargins left="0.75" right="0.75" top="1" bottom="1" header="0.5" footer="0.5"/>
  <pageSetup orientation="landscape" paperSize="9" scale="54" r:id="rId1"/>
  <rowBreaks count="3" manualBreakCount="3">
    <brk id="46" max="12" man="1"/>
    <brk id="106" max="12" man="1"/>
    <brk id="14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Racunovodstvo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Tanja</cp:lastModifiedBy>
  <cp:lastPrinted>2020-09-02T08:42:00Z</cp:lastPrinted>
  <dcterms:created xsi:type="dcterms:W3CDTF">2014-01-23T12:18:16Z</dcterms:created>
  <dcterms:modified xsi:type="dcterms:W3CDTF">2021-10-21T08:33:36Z</dcterms:modified>
  <cp:category/>
  <cp:version/>
  <cp:contentType/>
  <cp:contentStatus/>
</cp:coreProperties>
</file>